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AgDM\1-15\"/>
    </mc:Choice>
  </mc:AlternateContent>
  <bookViews>
    <workbookView xWindow="120" yWindow="156" windowWidth="24912" windowHeight="12072"/>
  </bookViews>
  <sheets>
    <sheet name="Example" sheetId="4" r:id="rId1"/>
    <sheet name="Blank" sheetId="6" r:id="rId2"/>
  </sheets>
  <definedNames>
    <definedName name="_xlnm.Print_Area" localSheetId="1">Blank!$C$1:$K$82</definedName>
    <definedName name="_xlnm.Print_Area" localSheetId="0">Example!$C$1:$K$82</definedName>
  </definedNames>
  <calcPr calcId="152511"/>
</workbook>
</file>

<file path=xl/calcChain.xml><?xml version="1.0" encoding="utf-8"?>
<calcChain xmlns="http://schemas.openxmlformats.org/spreadsheetml/2006/main">
  <c r="C76" i="6" l="1"/>
  <c r="K68" i="6"/>
  <c r="K67" i="6"/>
  <c r="K69" i="6" s="1"/>
  <c r="K53" i="6"/>
  <c r="K43" i="6"/>
  <c r="K33" i="6"/>
  <c r="K32" i="6"/>
  <c r="K31" i="6"/>
  <c r="K30" i="6"/>
  <c r="K29" i="6"/>
  <c r="K28" i="6"/>
  <c r="K27" i="6"/>
  <c r="K26" i="6"/>
  <c r="K35" i="6" s="1"/>
  <c r="K17" i="6"/>
  <c r="K42" i="6" l="1"/>
  <c r="K20" i="6"/>
  <c r="K63" i="6" s="1"/>
  <c r="K44" i="6" l="1"/>
  <c r="K45" i="6" s="1"/>
  <c r="K47" i="6" s="1"/>
  <c r="K64" i="6" s="1"/>
  <c r="K65" i="6" s="1"/>
  <c r="K71" i="6" s="1"/>
  <c r="K33" i="4" l="1"/>
  <c r="K29" i="4"/>
  <c r="K26" i="4"/>
  <c r="K27" i="4"/>
  <c r="K28" i="4"/>
  <c r="K30" i="4"/>
  <c r="K31" i="4"/>
  <c r="K32" i="4"/>
  <c r="K17" i="4"/>
  <c r="K20" i="4" s="1"/>
  <c r="K63" i="4" s="1"/>
  <c r="K43" i="4"/>
  <c r="K53" i="4"/>
  <c r="K67" i="4"/>
  <c r="K68" i="4"/>
  <c r="C76" i="4"/>
  <c r="K35" i="4" l="1"/>
  <c r="K42" i="4" s="1"/>
  <c r="K44" i="4" s="1"/>
  <c r="K45" i="4" s="1"/>
  <c r="K47" i="4" s="1"/>
  <c r="K64" i="4" s="1"/>
  <c r="K65" i="4" s="1"/>
  <c r="K71" i="4" s="1"/>
  <c r="K69" i="4"/>
</calcChain>
</file>

<file path=xl/comments1.xml><?xml version="1.0" encoding="utf-8"?>
<comments xmlns="http://schemas.openxmlformats.org/spreadsheetml/2006/main">
  <authors>
    <author>Schulz, Lee [ECON]</author>
    <author>Gunn, Patrick</author>
  </authors>
  <commentList>
    <comment ref="C5" authorId="0" shapeId="0">
      <text>
        <r>
          <rPr>
            <sz val="10"/>
            <color indexed="81"/>
            <rFont val="Arial"/>
            <family val="2"/>
          </rPr>
          <t>Place the cursor over cells with red triangles to read comments.</t>
        </r>
      </text>
    </comment>
    <comment ref="K22" authorId="1" shapeId="0">
      <text>
        <r>
          <rPr>
            <sz val="9"/>
            <color indexed="81"/>
            <rFont val="Tahoma"/>
            <family val="2"/>
          </rPr>
          <t>May include potential value of increased growth or carcass traits, known breeding dates, known to be trichomoniasis free, out of a calving ease sire, pelvic and reprotract scores, etc</t>
        </r>
        <r>
          <rPr>
            <b/>
            <sz val="9"/>
            <color indexed="81"/>
            <rFont val="Tahoma"/>
            <family val="2"/>
          </rPr>
          <t>.</t>
        </r>
      </text>
    </comment>
    <comment ref="C25" authorId="1" shapeId="0">
      <text>
        <r>
          <rPr>
            <sz val="9"/>
            <color indexed="81"/>
            <rFont val="Tahoma"/>
            <family val="2"/>
          </rPr>
          <t>Feed costs expressed on as-is (as-delivered) and not dry-matter basis.</t>
        </r>
      </text>
    </comment>
    <comment ref="K38" authorId="1" shapeId="0">
      <text>
        <r>
          <rPr>
            <sz val="9"/>
            <color indexed="81"/>
            <rFont val="Tahoma"/>
            <family val="2"/>
          </rPr>
          <t>Includes added yearling costs of estrous 
synchronization, reproductive tract scoring 
and pelvic measurement.</t>
        </r>
      </text>
    </comment>
    <comment ref="C42" authorId="0" shapeId="0">
      <text>
        <r>
          <rPr>
            <sz val="10"/>
            <color indexed="81"/>
            <rFont val="Arial"/>
            <family val="2"/>
          </rPr>
          <t>Interest on variable costs = variable costs X interest rate X total production period (months) / 12 months</t>
        </r>
      </text>
    </comment>
    <comment ref="K52" authorId="1" shapeId="0">
      <text>
        <r>
          <rPr>
            <sz val="9"/>
            <color indexed="81"/>
            <rFont val="Tahoma"/>
            <family val="2"/>
          </rPr>
          <t>Assumes bull cost of $5,000 spread over 4 breeding seasons at an average mating rate of 25 females per breeding season.</t>
        </r>
      </text>
    </comment>
  </commentList>
</comments>
</file>

<file path=xl/comments2.xml><?xml version="1.0" encoding="utf-8"?>
<comments xmlns="http://schemas.openxmlformats.org/spreadsheetml/2006/main">
  <authors>
    <author>Schulz, Lee [ECON]</author>
    <author>Gunn, Patrick</author>
  </authors>
  <commentList>
    <comment ref="C5" authorId="0" shapeId="0">
      <text>
        <r>
          <rPr>
            <sz val="10"/>
            <color indexed="81"/>
            <rFont val="Arial"/>
            <family val="2"/>
          </rPr>
          <t>Place the cursor over cells with red triangles to read comments.</t>
        </r>
      </text>
    </comment>
    <comment ref="K22" authorId="1" shapeId="0">
      <text>
        <r>
          <rPr>
            <sz val="9"/>
            <color indexed="81"/>
            <rFont val="Tahoma"/>
            <family val="2"/>
          </rPr>
          <t>May include potential value of increased growth or carcass traits, known breeding dates, known to be trichomoniasis free, out of a calving ease sire, pelvic and reprotract scores, etc</t>
        </r>
        <r>
          <rPr>
            <b/>
            <sz val="9"/>
            <color indexed="81"/>
            <rFont val="Tahoma"/>
            <family val="2"/>
          </rPr>
          <t>.</t>
        </r>
      </text>
    </comment>
    <comment ref="C25" authorId="1" shapeId="0">
      <text>
        <r>
          <rPr>
            <sz val="9"/>
            <color indexed="81"/>
            <rFont val="Tahoma"/>
            <family val="2"/>
          </rPr>
          <t>Feed costs expressed on as-is (as-delivered) and not dry-matter basis.</t>
        </r>
      </text>
    </comment>
    <comment ref="K38" authorId="1" shapeId="0">
      <text>
        <r>
          <rPr>
            <sz val="9"/>
            <color indexed="81"/>
            <rFont val="Tahoma"/>
            <family val="2"/>
          </rPr>
          <t>Includes added yearling costs of estrous 
synchronization, reproductive tract scoring 
and pelvic measurement.</t>
        </r>
      </text>
    </comment>
    <comment ref="C42" authorId="0" shapeId="0">
      <text>
        <r>
          <rPr>
            <sz val="10"/>
            <color indexed="81"/>
            <rFont val="Arial"/>
            <family val="2"/>
          </rPr>
          <t>Interest on variable costs = variable costs X interest rate X total production period (months) / 12 months</t>
        </r>
      </text>
    </comment>
    <comment ref="K52" authorId="1" shapeId="0">
      <text>
        <r>
          <rPr>
            <sz val="9"/>
            <color indexed="81"/>
            <rFont val="Tahoma"/>
            <family val="2"/>
          </rPr>
          <t>Assumes bull cost of $5,000 spread over 4 breeding seasons at an average mating rate of 25 females per breeding season.</t>
        </r>
      </text>
    </comment>
  </commentList>
</comments>
</file>

<file path=xl/sharedStrings.xml><?xml version="1.0" encoding="utf-8"?>
<sst xmlns="http://schemas.openxmlformats.org/spreadsheetml/2006/main" count="243" uniqueCount="74">
  <si>
    <t>Date Printed:</t>
  </si>
  <si>
    <t>. . . and justice for all</t>
  </si>
  <si>
    <t>Contact: Lee Schulz</t>
  </si>
  <si>
    <t>Ag Decision Maker -- Iowa State University Extension and Outreach</t>
  </si>
  <si>
    <t>Place the cursor over cells with red triangles to read comments.</t>
  </si>
  <si>
    <t xml:space="preserve">Issued in furtherance of Cooperative Extension work, Acts of May 8 and July 30, 1914, in cooperation with the U.S. Department of Agriculture. Cathann A. Kress, director, Cooperative Extension Service, Iowa State University of Science and Technology, Ames, Iowa. </t>
  </si>
  <si>
    <t>The U.S. Department of Agriculture (USDA) prohibits discrimination in all its programs and activities on the basis of race, color, national origin, gender, religion, age, disability, political beliefs, sexual orientation, and marital or family status. (Not all prohibited bases apply to all programs.) Many materials can be made available in alternative formats for ADA clients. To file a complaint of discrimination, write USDA, Office of Civil Rights, Room 326-W, Whitten Building, 14th and Independence Avenue, SW, Washington, DC 20250-9410 or call 202-720-5964.</t>
  </si>
  <si>
    <t>Sale of heifer calf</t>
  </si>
  <si>
    <t>Price</t>
  </si>
  <si>
    <t>Unit</t>
  </si>
  <si>
    <t>Quantity</t>
  </si>
  <si>
    <t>Interest on returns from sale of heifer calf</t>
  </si>
  <si>
    <t>Interest Rate</t>
  </si>
  <si>
    <t>Total</t>
  </si>
  <si>
    <t>=</t>
  </si>
  <si>
    <t>per lb</t>
  </si>
  <si>
    <t>lbs</t>
  </si>
  <si>
    <t>months</t>
  </si>
  <si>
    <t>B. Reduced Costs</t>
  </si>
  <si>
    <t>per acre</t>
  </si>
  <si>
    <t>x</t>
  </si>
  <si>
    <t>acres</t>
  </si>
  <si>
    <t xml:space="preserve">Pasture fert. &amp; misc. costs  </t>
  </si>
  <si>
    <t>per bu</t>
  </si>
  <si>
    <t>bu</t>
  </si>
  <si>
    <t>per ton</t>
  </si>
  <si>
    <t>tons</t>
  </si>
  <si>
    <t>Other</t>
  </si>
  <si>
    <t>Veterinary &amp; health</t>
  </si>
  <si>
    <t>Machinery, equipment, fuel &amp; repairs</t>
  </si>
  <si>
    <t xml:space="preserve">Interest on variable costs </t>
  </si>
  <si>
    <t xml:space="preserve">Labor  </t>
  </si>
  <si>
    <t>per hr</t>
  </si>
  <si>
    <t>hours</t>
  </si>
  <si>
    <t>Pasture grazed</t>
  </si>
  <si>
    <t>Hay fed</t>
  </si>
  <si>
    <t>Corn fed</t>
  </si>
  <si>
    <t>Modified distillers grain fed</t>
  </si>
  <si>
    <t>Corn stalks fed</t>
  </si>
  <si>
    <t>Corn stalks grazed</t>
  </si>
  <si>
    <t>Other feed costs</t>
  </si>
  <si>
    <t>C. Reduced Returns</t>
  </si>
  <si>
    <t>D. Added Costs</t>
  </si>
  <si>
    <t>Cost of purchased replacement heifer</t>
  </si>
  <si>
    <t>Death loss</t>
  </si>
  <si>
    <t>Marketing, transportation, &amp; miscellaneous</t>
  </si>
  <si>
    <t>per head</t>
  </si>
  <si>
    <t>Other costs for purchased replacement heifer (e.g., transportation, yardage, etc.)</t>
  </si>
  <si>
    <t>Description of change planned:</t>
  </si>
  <si>
    <t>Feed costs</t>
  </si>
  <si>
    <t>Total feed costs</t>
  </si>
  <si>
    <t>Other costs</t>
  </si>
  <si>
    <t>Total variable costs (feed costs + other costs)</t>
  </si>
  <si>
    <t>Fixed Costs</t>
  </si>
  <si>
    <t>Machinery, equipment, housing &amp; fences</t>
  </si>
  <si>
    <t xml:space="preserve">Interest &amp; insurance on breeding herd  </t>
  </si>
  <si>
    <t>Bull depreciation/replacement</t>
  </si>
  <si>
    <t xml:space="preserve">Total Fixed Costs  </t>
  </si>
  <si>
    <t>Total other costs</t>
  </si>
  <si>
    <t>Reduction in returns if replacement heifer is purchased (e.g., less genetic control, less control over disease, etc.)</t>
  </si>
  <si>
    <t>Increase in returns if replacement heifer is purchased (e.g., genetic improvement, etc.)</t>
  </si>
  <si>
    <t>A. Added Returns</t>
  </si>
  <si>
    <t>Buying Heifers for Beef Cow Replacement (one replacement unit)</t>
  </si>
  <si>
    <t>Summary for Buying Heifers for Beef Cow Replacement</t>
  </si>
  <si>
    <t>Total Added Returns (Added Returns + Reduced Costs)</t>
  </si>
  <si>
    <t>Total Added Costs (Reduced Returns + Added Costs)</t>
  </si>
  <si>
    <t>Net Change in Returns (Total Added Returns - Total Added Costs)</t>
  </si>
  <si>
    <t xml:space="preserve">Salt, vitamin, and mineral fed </t>
  </si>
  <si>
    <t>Selling heifer calves at weaning and buying pregnant heifers for beef cow replacement at 22 months of age (2 months prior to calving). If purchasing bred females, producers would likely do so at, or before, 22 months of age. Weaning and development times should be adjusted relative to your enterprise.</t>
  </si>
  <si>
    <t xml:space="preserve"> </t>
  </si>
  <si>
    <t>per year</t>
  </si>
  <si>
    <t>Enter your input values in shaded cells. If zero, enter 0.</t>
  </si>
  <si>
    <r>
      <t xml:space="preserve">For more information see </t>
    </r>
    <r>
      <rPr>
        <u/>
        <sz val="10"/>
        <color rgb="FFC00000"/>
        <rFont val="Arial"/>
        <family val="2"/>
      </rPr>
      <t>File B1-73, Raising Versus Buying Heifers for Beef Cow Replacement</t>
    </r>
  </si>
  <si>
    <t>Version 1.1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</si>
</sst>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4" formatCode="_(&quot;$&quot;* #,##0.00_);_(&quot;$&quot;* \(#,##0.00\);_(&quot;$&quot;* &quot;-&quot;??_);_(@_)"/>
    <numFmt numFmtId="164" formatCode="0.0%"/>
    <numFmt numFmtId="165" formatCode="&quot;$&quot;#,##0.00"/>
    <numFmt numFmtId="166" formatCode="General_)"/>
    <numFmt numFmtId="167" formatCode="&quot;$&quot;#,##0"/>
  </numFmts>
  <fonts count="30">
    <font>
      <sz val="11"/>
      <color theme="1"/>
      <name val="Calibri"/>
      <family val="2"/>
      <scheme val="minor"/>
    </font>
    <font>
      <sz val="10"/>
      <color theme="1"/>
      <name val="Arial"/>
      <family val="2"/>
    </font>
    <font>
      <sz val="10"/>
      <name val="Arial"/>
      <family val="2"/>
    </font>
    <font>
      <sz val="10"/>
      <name val="Arial"/>
      <family val="2"/>
    </font>
    <font>
      <b/>
      <sz val="10"/>
      <name val="Arial"/>
      <family val="2"/>
    </font>
    <font>
      <sz val="11"/>
      <color theme="1"/>
      <name val="Arial"/>
      <family val="2"/>
    </font>
    <font>
      <u/>
      <sz val="6"/>
      <color indexed="12"/>
      <name val="Courier"/>
      <family val="3"/>
    </font>
    <font>
      <u/>
      <sz val="12"/>
      <color theme="10"/>
      <name val="Arial"/>
      <family val="2"/>
    </font>
    <font>
      <sz val="10"/>
      <name val="Arial"/>
      <family val="2"/>
    </font>
    <font>
      <b/>
      <sz val="14"/>
      <color indexed="9"/>
      <name val="Arial"/>
      <family val="2"/>
    </font>
    <font>
      <b/>
      <sz val="11"/>
      <color indexed="63"/>
      <name val="Arial"/>
      <family val="2"/>
    </font>
    <font>
      <sz val="9"/>
      <name val="Arial"/>
      <family val="2"/>
    </font>
    <font>
      <sz val="6"/>
      <color indexed="63"/>
      <name val="Arial"/>
      <family val="2"/>
    </font>
    <font>
      <u/>
      <sz val="10"/>
      <color indexed="12"/>
      <name val="Arial"/>
      <family val="2"/>
    </font>
    <font>
      <u/>
      <sz val="10"/>
      <color indexed="45"/>
      <name val="Arial"/>
      <family val="2"/>
    </font>
    <font>
      <sz val="6"/>
      <name val="Arial"/>
      <family val="2"/>
    </font>
    <font>
      <u/>
      <sz val="10"/>
      <color rgb="FFC00000"/>
      <name val="Arial"/>
      <family val="2"/>
    </font>
    <font>
      <sz val="10"/>
      <name val="Arial"/>
      <family val="2"/>
    </font>
    <font>
      <sz val="11"/>
      <color theme="1"/>
      <name val="Calibri"/>
      <family val="2"/>
      <scheme val="minor"/>
    </font>
    <font>
      <sz val="10"/>
      <color indexed="81"/>
      <name val="Arial"/>
      <family val="2"/>
    </font>
    <font>
      <b/>
      <sz val="10"/>
      <color theme="1"/>
      <name val="Arial"/>
      <family val="2"/>
    </font>
    <font>
      <i/>
      <sz val="10"/>
      <name val="Arial"/>
      <family val="2"/>
    </font>
    <font>
      <i/>
      <sz val="10"/>
      <color theme="1"/>
      <name val="Arial"/>
      <family val="2"/>
    </font>
    <font>
      <sz val="12"/>
      <name val="Univers (E1)"/>
    </font>
    <font>
      <b/>
      <u/>
      <sz val="10"/>
      <name val="Arial"/>
      <family val="2"/>
    </font>
    <font>
      <b/>
      <u val="double"/>
      <sz val="10"/>
      <name val="Arial"/>
      <family val="2"/>
    </font>
    <font>
      <u val="double"/>
      <sz val="10"/>
      <name val="Arial"/>
      <family val="2"/>
    </font>
    <font>
      <sz val="9"/>
      <color indexed="81"/>
      <name val="Tahoma"/>
      <family val="2"/>
    </font>
    <font>
      <b/>
      <sz val="9"/>
      <color indexed="81"/>
      <name val="Tahoma"/>
      <family val="2"/>
    </font>
    <font>
      <u/>
      <sz val="11"/>
      <color theme="1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bgColor indexed="54"/>
      </patternFill>
    </fill>
    <fill>
      <patternFill patternType="solid">
        <fgColor rgb="FFFFFFCC"/>
        <bgColor indexed="64"/>
      </patternFill>
    </fill>
    <fill>
      <patternFill patternType="solid">
        <fgColor theme="2" tint="-9.9978637043366805E-2"/>
        <bgColor indexed="64"/>
      </patternFill>
    </fill>
    <fill>
      <patternFill patternType="solid">
        <fgColor theme="2" tint="-9.9978637043366805E-2"/>
        <bgColor indexed="5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2" tint="-9.9948118533890809E-2"/>
      </bottom>
      <diagonal/>
    </border>
  </borders>
  <cellStyleXfs count="19">
    <xf numFmtId="0" fontId="0" fillId="0" borderId="0"/>
    <xf numFmtId="0" fontId="2" fillId="0" borderId="0"/>
    <xf numFmtId="9" fontId="2" fillId="0" borderId="0" applyFont="0" applyFill="0" applyBorder="0" applyAlignment="0" applyProtection="0"/>
    <xf numFmtId="0" fontId="3" fillId="0" borderId="0"/>
    <xf numFmtId="0" fontId="6" fillId="0" borderId="0" applyNumberFormat="0" applyFill="0" applyBorder="0" applyAlignment="0" applyProtection="0">
      <alignment vertical="top"/>
      <protection locked="0"/>
    </xf>
    <xf numFmtId="9" fontId="3"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xf numFmtId="0" fontId="2" fillId="0" borderId="0"/>
    <xf numFmtId="9" fontId="2" fillId="0" borderId="0" applyFont="0" applyFill="0" applyBorder="0" applyAlignment="0" applyProtection="0"/>
    <xf numFmtId="44" fontId="2" fillId="0" borderId="0" applyFont="0" applyFill="0" applyBorder="0" applyAlignment="0" applyProtection="0"/>
    <xf numFmtId="0" fontId="13" fillId="0" borderId="0" applyNumberFormat="0" applyFill="0" applyBorder="0" applyAlignment="0" applyProtection="0">
      <alignment vertical="top"/>
      <protection locked="0"/>
    </xf>
    <xf numFmtId="0" fontId="17" fillId="0" borderId="0"/>
    <xf numFmtId="44"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166" fontId="23" fillId="0" borderId="0"/>
    <xf numFmtId="0" fontId="2" fillId="0" borderId="0"/>
    <xf numFmtId="0" fontId="29" fillId="0" borderId="0" applyNumberFormat="0" applyFill="0" applyBorder="0" applyAlignment="0" applyProtection="0"/>
  </cellStyleXfs>
  <cellXfs count="113">
    <xf numFmtId="0" fontId="0" fillId="0" borderId="0" xfId="0"/>
    <xf numFmtId="0" fontId="5" fillId="2" borderId="0" xfId="0" applyFont="1" applyFill="1"/>
    <xf numFmtId="0" fontId="5" fillId="2" borderId="0" xfId="0" applyFont="1" applyFill="1" applyBorder="1"/>
    <xf numFmtId="0" fontId="10" fillId="0" borderId="0" xfId="0" applyFont="1"/>
    <xf numFmtId="0" fontId="4" fillId="0" borderId="0" xfId="0" applyFont="1"/>
    <xf numFmtId="0" fontId="2" fillId="0" borderId="0" xfId="0" applyFont="1"/>
    <xf numFmtId="0" fontId="11" fillId="0" borderId="0" xfId="0" applyFont="1" applyBorder="1" applyAlignment="1" applyProtection="1">
      <alignment horizontal="left"/>
    </xf>
    <xf numFmtId="0" fontId="11" fillId="2" borderId="0" xfId="0" applyFont="1" applyFill="1" applyBorder="1" applyAlignment="1" applyProtection="1">
      <alignment horizontal="left"/>
    </xf>
    <xf numFmtId="0" fontId="4" fillId="0" borderId="0" xfId="1" applyFont="1" applyFill="1" applyBorder="1" applyAlignment="1" applyProtection="1"/>
    <xf numFmtId="0" fontId="11" fillId="2" borderId="0" xfId="0" applyFont="1" applyFill="1" applyBorder="1" applyAlignment="1" applyProtection="1"/>
    <xf numFmtId="0" fontId="11" fillId="0" borderId="0" xfId="0" applyFont="1" applyBorder="1" applyAlignment="1" applyProtection="1"/>
    <xf numFmtId="0" fontId="2" fillId="0" borderId="0" xfId="1" applyFont="1" applyBorder="1" applyProtection="1"/>
    <xf numFmtId="0" fontId="16" fillId="0" borderId="0" xfId="11" applyFont="1" applyBorder="1" applyAlignment="1" applyProtection="1">
      <alignment horizontal="left"/>
    </xf>
    <xf numFmtId="0" fontId="14" fillId="0" borderId="0" xfId="11" applyFont="1" applyBorder="1" applyAlignment="1" applyProtection="1">
      <alignment horizontal="left"/>
    </xf>
    <xf numFmtId="0" fontId="2" fillId="0" borderId="0" xfId="11" applyFont="1" applyBorder="1" applyAlignment="1" applyProtection="1">
      <alignment horizontal="left"/>
    </xf>
    <xf numFmtId="14" fontId="2" fillId="0" borderId="0" xfId="1" applyNumberFormat="1" applyFont="1" applyBorder="1" applyAlignment="1" applyProtection="1">
      <alignment horizontal="left"/>
    </xf>
    <xf numFmtId="0" fontId="12" fillId="0" borderId="0" xfId="1" applyFont="1" applyBorder="1" applyAlignment="1" applyProtection="1">
      <alignment horizontal="left"/>
    </xf>
    <xf numFmtId="0" fontId="15" fillId="0" borderId="0" xfId="1" applyFont="1" applyBorder="1" applyProtection="1"/>
    <xf numFmtId="0" fontId="2" fillId="2" borderId="0" xfId="0" applyFont="1" applyFill="1" applyBorder="1" applyAlignment="1" applyProtection="1">
      <alignment horizontal="left"/>
    </xf>
    <xf numFmtId="0" fontId="4" fillId="2" borderId="0" xfId="0" applyFont="1" applyFill="1" applyBorder="1" applyAlignment="1" applyProtection="1">
      <alignment horizontal="left"/>
    </xf>
    <xf numFmtId="0" fontId="2" fillId="0" borderId="0" xfId="0" applyFont="1" applyBorder="1" applyAlignment="1" applyProtection="1"/>
    <xf numFmtId="0" fontId="4" fillId="2" borderId="0" xfId="0" applyFont="1" applyFill="1" applyBorder="1" applyAlignment="1" applyProtection="1">
      <alignment horizontal="center"/>
    </xf>
    <xf numFmtId="0" fontId="20" fillId="0" borderId="0" xfId="0" applyFont="1" applyAlignment="1">
      <alignment horizontal="center"/>
    </xf>
    <xf numFmtId="0" fontId="21" fillId="2" borderId="0" xfId="0" applyFont="1" applyFill="1" applyBorder="1" applyAlignment="1" applyProtection="1">
      <alignment horizontal="left"/>
    </xf>
    <xf numFmtId="0" fontId="22" fillId="0" borderId="0" xfId="0" applyFont="1"/>
    <xf numFmtId="0" fontId="20" fillId="0" borderId="0" xfId="0" applyFont="1" applyAlignment="1">
      <alignment horizontal="right"/>
    </xf>
    <xf numFmtId="0" fontId="2" fillId="0" borderId="0" xfId="1" applyFont="1" applyBorder="1" applyAlignment="1" applyProtection="1">
      <alignment horizontal="left"/>
    </xf>
    <xf numFmtId="0" fontId="4" fillId="0" borderId="0" xfId="1" applyFont="1" applyBorder="1" applyAlignment="1" applyProtection="1"/>
    <xf numFmtId="0" fontId="2" fillId="0" borderId="0" xfId="1" applyFont="1" applyFill="1" applyBorder="1" applyAlignment="1" applyProtection="1">
      <alignment horizontal="left" indent="1"/>
      <protection locked="0"/>
    </xf>
    <xf numFmtId="0" fontId="4" fillId="0" borderId="0" xfId="1" applyFont="1" applyFill="1" applyAlignment="1">
      <alignment horizontal="left" indent="1"/>
    </xf>
    <xf numFmtId="0" fontId="4" fillId="0" borderId="0" xfId="1" applyFont="1" applyAlignment="1">
      <alignment horizontal="left"/>
    </xf>
    <xf numFmtId="0" fontId="2" fillId="2" borderId="0" xfId="0" applyFont="1" applyFill="1" applyBorder="1" applyAlignment="1" applyProtection="1">
      <alignment horizontal="left" indent="1"/>
    </xf>
    <xf numFmtId="165" fontId="21" fillId="0" borderId="0" xfId="1" applyNumberFormat="1" applyFont="1" applyFill="1" applyBorder="1" applyAlignment="1" applyProtection="1">
      <alignment shrinkToFit="1"/>
      <protection locked="0"/>
    </xf>
    <xf numFmtId="0" fontId="21" fillId="0" borderId="0" xfId="1" applyFont="1" applyBorder="1" applyAlignment="1">
      <alignment horizontal="left"/>
    </xf>
    <xf numFmtId="0" fontId="21" fillId="0" borderId="0" xfId="1" applyFont="1"/>
    <xf numFmtId="0" fontId="21" fillId="0" borderId="0" xfId="1" applyFont="1" applyAlignment="1">
      <alignment horizontal="right"/>
    </xf>
    <xf numFmtId="0" fontId="2" fillId="0" borderId="0" xfId="1" applyFont="1" applyAlignment="1">
      <alignment horizontal="right"/>
    </xf>
    <xf numFmtId="166" fontId="4" fillId="0" borderId="0" xfId="16" applyFont="1" applyBorder="1" applyAlignment="1" applyProtection="1">
      <alignment horizontal="center"/>
    </xf>
    <xf numFmtId="166" fontId="4" fillId="0" borderId="0" xfId="16" applyFont="1" applyFill="1" applyBorder="1" applyAlignment="1" applyProtection="1">
      <alignment horizontal="center"/>
    </xf>
    <xf numFmtId="165" fontId="2" fillId="0" borderId="0" xfId="1" applyNumberFormat="1" applyFont="1" applyFill="1" applyBorder="1" applyAlignment="1" applyProtection="1">
      <alignment shrinkToFit="1"/>
      <protection locked="0"/>
    </xf>
    <xf numFmtId="0" fontId="21" fillId="0" borderId="0" xfId="1" applyFont="1" applyFill="1"/>
    <xf numFmtId="0" fontId="2" fillId="0" borderId="0" xfId="1" applyFont="1" applyFill="1" applyAlignment="1">
      <alignment horizontal="right"/>
    </xf>
    <xf numFmtId="0" fontId="2" fillId="0" borderId="0" xfId="1" applyFont="1" applyFill="1" applyBorder="1" applyAlignment="1" applyProtection="1">
      <alignment shrinkToFit="1"/>
      <protection locked="0"/>
    </xf>
    <xf numFmtId="7" fontId="2" fillId="0" borderId="0" xfId="1" applyNumberFormat="1" applyFont="1" applyAlignment="1">
      <alignment shrinkToFit="1"/>
    </xf>
    <xf numFmtId="0" fontId="21" fillId="0" borderId="3" xfId="1" applyFont="1" applyBorder="1" applyAlignment="1">
      <alignment horizontal="left"/>
    </xf>
    <xf numFmtId="0" fontId="2" fillId="0" borderId="0" xfId="1" applyFont="1" applyFill="1" applyAlignment="1">
      <alignment horizontal="left" indent="1"/>
    </xf>
    <xf numFmtId="165" fontId="2" fillId="0" borderId="0" xfId="1" applyNumberFormat="1" applyFont="1" applyAlignment="1">
      <alignment shrinkToFit="1"/>
    </xf>
    <xf numFmtId="165" fontId="2" fillId="0" borderId="0" xfId="1" applyNumberFormat="1" applyFont="1" applyAlignment="1">
      <alignment horizontal="right" shrinkToFit="1"/>
    </xf>
    <xf numFmtId="165" fontId="2" fillId="0" borderId="0" xfId="1" applyNumberFormat="1" applyFont="1" applyBorder="1" applyAlignment="1">
      <alignment shrinkToFit="1"/>
    </xf>
    <xf numFmtId="0" fontId="24" fillId="2" borderId="0" xfId="0" applyFont="1" applyFill="1" applyBorder="1" applyAlignment="1" applyProtection="1">
      <alignment horizontal="left"/>
    </xf>
    <xf numFmtId="0" fontId="24" fillId="0" borderId="0" xfId="1" applyFont="1" applyAlignment="1">
      <alignment horizontal="left"/>
    </xf>
    <xf numFmtId="0" fontId="2" fillId="0" borderId="0" xfId="0" applyFont="1" applyFill="1" applyBorder="1" applyAlignment="1" applyProtection="1"/>
    <xf numFmtId="0" fontId="2" fillId="0" borderId="0" xfId="1" applyFont="1"/>
    <xf numFmtId="0" fontId="4" fillId="0" borderId="0" xfId="1" applyFont="1"/>
    <xf numFmtId="165" fontId="2" fillId="0" borderId="0" xfId="1" applyNumberFormat="1" applyFont="1"/>
    <xf numFmtId="0" fontId="4" fillId="0" borderId="0" xfId="1" applyFont="1" applyAlignment="1">
      <alignment horizontal="left" indent="1"/>
    </xf>
    <xf numFmtId="0" fontId="2" fillId="0" borderId="0" xfId="1" applyFont="1" applyAlignment="1">
      <alignment horizontal="left" indent="1"/>
    </xf>
    <xf numFmtId="49" fontId="2" fillId="0" borderId="0" xfId="1" applyNumberFormat="1" applyFont="1" applyAlignment="1">
      <alignment horizontal="left" indent="1"/>
    </xf>
    <xf numFmtId="7" fontId="2" fillId="0" borderId="0" xfId="1" applyNumberFormat="1" applyFont="1"/>
    <xf numFmtId="0" fontId="20" fillId="0" borderId="0" xfId="0" applyFont="1" applyAlignment="1">
      <alignment horizontal="left" indent="1"/>
    </xf>
    <xf numFmtId="164" fontId="2" fillId="2" borderId="0" xfId="15" applyNumberFormat="1" applyFont="1" applyFill="1" applyBorder="1" applyAlignment="1" applyProtection="1">
      <alignment horizontal="right"/>
    </xf>
    <xf numFmtId="0" fontId="2" fillId="2" borderId="0" xfId="0" applyFont="1" applyFill="1" applyBorder="1" applyAlignment="1" applyProtection="1">
      <alignment horizontal="right"/>
    </xf>
    <xf numFmtId="165" fontId="2" fillId="0" borderId="2" xfId="1" applyNumberFormat="1" applyFont="1" applyBorder="1"/>
    <xf numFmtId="0" fontId="2" fillId="4" borderId="0" xfId="0" applyFont="1" applyFill="1"/>
    <xf numFmtId="0" fontId="25" fillId="0" borderId="0" xfId="1" applyFont="1" applyAlignment="1">
      <alignment horizontal="left"/>
    </xf>
    <xf numFmtId="0" fontId="26" fillId="0" borderId="0" xfId="1" applyFont="1"/>
    <xf numFmtId="0" fontId="2" fillId="0" borderId="0" xfId="1" applyFont="1" applyAlignment="1">
      <alignment horizontal="left" indent="4"/>
    </xf>
    <xf numFmtId="0" fontId="22" fillId="2" borderId="0" xfId="0" applyFont="1" applyFill="1" applyBorder="1"/>
    <xf numFmtId="0" fontId="2" fillId="2" borderId="0" xfId="1" applyFont="1" applyFill="1" applyBorder="1" applyAlignment="1">
      <alignment horizontal="left" indent="1"/>
    </xf>
    <xf numFmtId="0" fontId="2" fillId="2" borderId="0" xfId="1" applyFont="1" applyFill="1" applyBorder="1"/>
    <xf numFmtId="0" fontId="2" fillId="5" borderId="1" xfId="0" applyFont="1" applyFill="1" applyBorder="1" applyAlignment="1" applyProtection="1"/>
    <xf numFmtId="0" fontId="2" fillId="5" borderId="1" xfId="1" applyFont="1" applyFill="1" applyBorder="1" applyAlignment="1" applyProtection="1">
      <alignment horizontal="left" indent="1"/>
      <protection locked="0"/>
    </xf>
    <xf numFmtId="165" fontId="2" fillId="5" borderId="1" xfId="1" applyNumberFormat="1" applyFont="1" applyFill="1" applyBorder="1" applyAlignment="1" applyProtection="1">
      <alignment shrinkToFit="1"/>
      <protection locked="0"/>
    </xf>
    <xf numFmtId="2" fontId="2" fillId="5" borderId="1" xfId="1" applyNumberFormat="1" applyFont="1" applyFill="1" applyBorder="1" applyAlignment="1" applyProtection="1">
      <alignment shrinkToFit="1"/>
      <protection locked="0"/>
    </xf>
    <xf numFmtId="9" fontId="2" fillId="5" borderId="1" xfId="2" applyFont="1" applyFill="1" applyBorder="1" applyAlignment="1" applyProtection="1">
      <alignment shrinkToFit="1"/>
      <protection locked="0"/>
    </xf>
    <xf numFmtId="9" fontId="2" fillId="5" borderId="1" xfId="15" applyFont="1" applyFill="1" applyBorder="1" applyAlignment="1" applyProtection="1">
      <alignment shrinkToFit="1"/>
      <protection locked="0"/>
    </xf>
    <xf numFmtId="1" fontId="2" fillId="5" borderId="1" xfId="1" applyNumberFormat="1" applyFont="1" applyFill="1" applyBorder="1" applyAlignment="1" applyProtection="1">
      <alignment shrinkToFit="1"/>
      <protection locked="0"/>
    </xf>
    <xf numFmtId="0" fontId="2" fillId="5" borderId="1" xfId="1" applyFont="1" applyFill="1" applyBorder="1" applyAlignment="1" applyProtection="1">
      <alignment shrinkToFit="1"/>
      <protection locked="0"/>
    </xf>
    <xf numFmtId="165" fontId="2" fillId="5" borderId="1" xfId="1" applyNumberFormat="1" applyFont="1" applyFill="1" applyBorder="1" applyAlignment="1" applyProtection="1">
      <alignment horizontal="right" shrinkToFit="1"/>
      <protection locked="0"/>
    </xf>
    <xf numFmtId="167" fontId="2" fillId="5" borderId="1" xfId="1" applyNumberFormat="1" applyFont="1" applyFill="1" applyBorder="1" applyAlignment="1" applyProtection="1">
      <alignment shrinkToFit="1"/>
      <protection locked="0"/>
    </xf>
    <xf numFmtId="0" fontId="12" fillId="0" borderId="0" xfId="1" applyFont="1" applyBorder="1" applyAlignment="1" applyProtection="1">
      <alignment vertical="top" wrapText="1"/>
    </xf>
    <xf numFmtId="165" fontId="2" fillId="0" borderId="2" xfId="1" applyNumberFormat="1" applyFont="1" applyBorder="1" applyAlignment="1">
      <alignment shrinkToFit="1"/>
    </xf>
    <xf numFmtId="165" fontId="2" fillId="5" borderId="1" xfId="0" applyNumberFormat="1" applyFont="1" applyFill="1" applyBorder="1" applyAlignment="1" applyProtection="1">
      <alignment horizontal="right"/>
      <protection locked="0"/>
    </xf>
    <xf numFmtId="0" fontId="2" fillId="5" borderId="1" xfId="0" applyFont="1" applyFill="1" applyBorder="1" applyAlignment="1" applyProtection="1">
      <alignment horizontal="right"/>
      <protection locked="0"/>
    </xf>
    <xf numFmtId="164" fontId="2" fillId="5" borderId="1" xfId="15" applyNumberFormat="1" applyFont="1" applyFill="1" applyBorder="1" applyAlignment="1" applyProtection="1">
      <alignment horizontal="right"/>
      <protection locked="0"/>
    </xf>
    <xf numFmtId="0" fontId="2" fillId="5" borderId="4" xfId="0" applyFont="1" applyFill="1" applyBorder="1" applyAlignment="1" applyProtection="1">
      <alignment horizontal="left" vertical="top" wrapText="1"/>
      <protection locked="0"/>
    </xf>
    <xf numFmtId="0" fontId="2" fillId="5" borderId="7" xfId="0" applyFont="1" applyFill="1" applyBorder="1" applyAlignment="1" applyProtection="1">
      <alignment horizontal="left" vertical="top" wrapText="1"/>
      <protection locked="0"/>
    </xf>
    <xf numFmtId="0" fontId="2" fillId="5" borderId="5" xfId="0" applyFont="1" applyFill="1" applyBorder="1" applyAlignment="1" applyProtection="1">
      <alignment horizontal="left" vertical="top" wrapText="1"/>
      <protection locked="0"/>
    </xf>
    <xf numFmtId="0" fontId="2" fillId="5" borderId="3" xfId="0" applyFont="1" applyFill="1" applyBorder="1" applyAlignment="1" applyProtection="1">
      <alignment horizontal="left" vertical="top" wrapText="1"/>
      <protection locked="0"/>
    </xf>
    <xf numFmtId="0" fontId="2" fillId="5" borderId="0" xfId="0" applyFont="1" applyFill="1" applyBorder="1" applyAlignment="1" applyProtection="1">
      <alignment horizontal="left" vertical="top" wrapText="1"/>
      <protection locked="0"/>
    </xf>
    <xf numFmtId="0" fontId="2" fillId="5" borderId="6" xfId="0" applyFont="1" applyFill="1" applyBorder="1" applyAlignment="1" applyProtection="1">
      <alignment horizontal="left" vertical="top" wrapText="1"/>
      <protection locked="0"/>
    </xf>
    <xf numFmtId="0" fontId="2" fillId="5" borderId="8" xfId="0" applyFont="1" applyFill="1" applyBorder="1" applyAlignment="1" applyProtection="1">
      <alignment horizontal="left" vertical="top" wrapText="1"/>
      <protection locked="0"/>
    </xf>
    <xf numFmtId="0" fontId="2" fillId="5" borderId="2" xfId="0" applyFont="1" applyFill="1" applyBorder="1" applyAlignment="1" applyProtection="1">
      <alignment horizontal="left" vertical="top" wrapText="1"/>
      <protection locked="0"/>
    </xf>
    <xf numFmtId="0" fontId="2" fillId="5" borderId="9" xfId="0" applyFont="1" applyFill="1" applyBorder="1" applyAlignment="1" applyProtection="1">
      <alignment horizontal="left" vertical="top" wrapText="1"/>
      <protection locked="0"/>
    </xf>
    <xf numFmtId="0" fontId="12" fillId="0" borderId="0" xfId="1" applyFont="1" applyBorder="1" applyAlignment="1" applyProtection="1">
      <alignment horizontal="left" vertical="top" wrapText="1"/>
    </xf>
    <xf numFmtId="0" fontId="2" fillId="0" borderId="0" xfId="18" applyFont="1"/>
    <xf numFmtId="0" fontId="5" fillId="4" borderId="0" xfId="0" applyFont="1" applyFill="1"/>
    <xf numFmtId="0" fontId="5" fillId="0" borderId="0" xfId="0" applyFont="1"/>
    <xf numFmtId="0" fontId="1" fillId="4" borderId="0" xfId="0" applyFont="1" applyFill="1"/>
    <xf numFmtId="0" fontId="1" fillId="0" borderId="0" xfId="0" applyFont="1"/>
    <xf numFmtId="0" fontId="1" fillId="0" borderId="0" xfId="0" quotePrefix="1" applyFont="1"/>
    <xf numFmtId="165" fontId="1" fillId="0" borderId="0" xfId="0" applyNumberFormat="1" applyFont="1" applyAlignment="1">
      <alignment horizontal="right"/>
    </xf>
    <xf numFmtId="0" fontId="1" fillId="0" borderId="0" xfId="0" applyFont="1" applyAlignment="1">
      <alignment horizontal="right"/>
    </xf>
    <xf numFmtId="165" fontId="1" fillId="5" borderId="1" xfId="0" applyNumberFormat="1" applyFont="1" applyFill="1" applyBorder="1" applyAlignment="1" applyProtection="1">
      <alignment horizontal="right"/>
      <protection locked="0"/>
    </xf>
    <xf numFmtId="165" fontId="1" fillId="0" borderId="0" xfId="0" applyNumberFormat="1" applyFont="1"/>
    <xf numFmtId="0" fontId="5" fillId="4" borderId="0" xfId="0" applyFont="1" applyFill="1" applyBorder="1"/>
    <xf numFmtId="0" fontId="5" fillId="0" borderId="0" xfId="0" applyFont="1" applyBorder="1"/>
    <xf numFmtId="0" fontId="2" fillId="7" borderId="0" xfId="0" applyFont="1" applyFill="1"/>
    <xf numFmtId="0" fontId="5" fillId="7" borderId="0" xfId="0" applyFont="1" applyFill="1"/>
    <xf numFmtId="0" fontId="1" fillId="7" borderId="0" xfId="0" applyFont="1" applyFill="1"/>
    <xf numFmtId="0" fontId="5" fillId="7" borderId="0" xfId="0" applyFont="1" applyFill="1" applyBorder="1"/>
    <xf numFmtId="0" fontId="5" fillId="6" borderId="0" xfId="0" applyFont="1" applyFill="1"/>
    <xf numFmtId="0" fontId="9" fillId="3" borderId="10" xfId="0" applyFont="1" applyFill="1" applyBorder="1" applyAlignment="1"/>
  </cellXfs>
  <cellStyles count="19">
    <cellStyle name="Currency 2" xfId="10"/>
    <cellStyle name="Currency 3" xfId="13"/>
    <cellStyle name="Hyperlink" xfId="18" builtinId="8"/>
    <cellStyle name="Hyperlink 2" xfId="4"/>
    <cellStyle name="Hyperlink 3" xfId="6"/>
    <cellStyle name="Hyperlink 4" xfId="11"/>
    <cellStyle name="Normal" xfId="0" builtinId="0"/>
    <cellStyle name="Normal 2" xfId="1"/>
    <cellStyle name="Normal 3" xfId="3"/>
    <cellStyle name="Normal 3 2" xfId="8"/>
    <cellStyle name="Normal 4" xfId="7"/>
    <cellStyle name="Normal 4 2" xfId="17"/>
    <cellStyle name="Normal 5" xfId="12"/>
    <cellStyle name="Normal_A" xfId="16"/>
    <cellStyle name="Percent" xfId="15" builtinId="5"/>
    <cellStyle name="Percent 2" xfId="2"/>
    <cellStyle name="Percent 3" xfId="5"/>
    <cellStyle name="Percent 3 2" xfId="9"/>
    <cellStyle name="Percent 4" xfId="14"/>
  </cellStyles>
  <dxfs count="0"/>
  <tableStyles count="0" defaultTableStyle="TableStyleMedium2" defaultPivotStyle="PivotStyleLight16"/>
  <colors>
    <mruColors>
      <color rgb="FFFFFFCC"/>
      <color rgb="FFFFFF99"/>
      <color rgb="FF0000FF"/>
      <color rgb="FF990000"/>
      <color rgb="FFCCCC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562610</xdr:colOff>
      <xdr:row>73</xdr:row>
      <xdr:rowOff>19050</xdr:rowOff>
    </xdr:from>
    <xdr:to>
      <xdr:col>10</xdr:col>
      <xdr:colOff>655320</xdr:colOff>
      <xdr:row>75</xdr:row>
      <xdr:rowOff>121920</xdr:rowOff>
    </xdr:to>
    <xdr:pic>
      <xdr:nvPicPr>
        <xdr:cNvPr id="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6710" y="12160250"/>
          <a:ext cx="2261870" cy="4330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562610</xdr:colOff>
      <xdr:row>73</xdr:row>
      <xdr:rowOff>19050</xdr:rowOff>
    </xdr:from>
    <xdr:to>
      <xdr:col>10</xdr:col>
      <xdr:colOff>655320</xdr:colOff>
      <xdr:row>75</xdr:row>
      <xdr:rowOff>121920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4170" y="11807190"/>
          <a:ext cx="2279650" cy="422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xtension.iastate.edu/agdm/livestock/html/b1-73.html" TargetMode="External"/><Relationship Id="rId1" Type="http://schemas.openxmlformats.org/officeDocument/2006/relationships/hyperlink" Target="mailto:lschulz@iastate.edu?subject=AgDM%20Farrow%20to%20Finish%20Spreadshee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xtension.iastate.edu/agdm/livestock/html/b1-73.html" TargetMode="External"/><Relationship Id="rId1" Type="http://schemas.openxmlformats.org/officeDocument/2006/relationships/hyperlink" Target="mailto:lschulz@iastate.edu?subject=AgDM%20Farrow%20to%20Finish%20Spreadsheet"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M92"/>
  <sheetViews>
    <sheetView showGridLines="0" tabSelected="1" zoomScaleNormal="100" workbookViewId="0"/>
  </sheetViews>
  <sheetFormatPr defaultColWidth="9.109375" defaultRowHeight="13.8"/>
  <cols>
    <col min="1" max="1" width="1.6640625" style="111" customWidth="1"/>
    <col min="2" max="2" width="1.6640625" style="1" customWidth="1"/>
    <col min="3" max="3" width="53.44140625" style="1" customWidth="1"/>
    <col min="4" max="4" width="1.6640625" style="1" customWidth="1"/>
    <col min="5" max="5" width="12.44140625" style="1" bestFit="1" customWidth="1"/>
    <col min="6" max="6" width="9.6640625" style="1" customWidth="1"/>
    <col min="7" max="7" width="2.109375" style="1" customWidth="1"/>
    <col min="8" max="8" width="9.6640625" style="1" customWidth="1"/>
    <col min="9" max="9" width="8.33203125" style="1" customWidth="1"/>
    <col min="10" max="10" width="2.109375" style="1" bestFit="1" customWidth="1"/>
    <col min="11" max="11" width="11.109375" style="1" customWidth="1"/>
    <col min="12" max="12" width="12.6640625" style="1" customWidth="1"/>
    <col min="13" max="16384" width="9.109375" style="1"/>
  </cols>
  <sheetData>
    <row r="1" spans="1:11" s="112" customFormat="1" ht="18.75" customHeight="1" thickBot="1">
      <c r="A1" s="112" t="s">
        <v>69</v>
      </c>
      <c r="C1" s="112" t="s">
        <v>62</v>
      </c>
    </row>
    <row r="2" spans="1:11" s="5" customFormat="1" ht="14.4" thickTop="1">
      <c r="A2" s="107"/>
      <c r="B2" s="63"/>
      <c r="C2" s="3" t="s">
        <v>3</v>
      </c>
      <c r="D2" s="3"/>
      <c r="E2" s="4"/>
    </row>
    <row r="3" spans="1:11" s="5" customFormat="1" ht="13.2">
      <c r="A3" s="107"/>
      <c r="B3" s="63"/>
      <c r="C3" s="95" t="s">
        <v>72</v>
      </c>
      <c r="E3" s="4"/>
    </row>
    <row r="4" spans="1:11" s="5" customFormat="1" ht="12.75" customHeight="1">
      <c r="A4" s="107"/>
      <c r="B4" s="63"/>
    </row>
    <row r="5" spans="1:11" s="97" customFormat="1" ht="12.75" customHeight="1">
      <c r="A5" s="108"/>
      <c r="B5" s="96"/>
      <c r="C5" s="20" t="s">
        <v>4</v>
      </c>
      <c r="D5" s="20"/>
      <c r="E5" s="10"/>
      <c r="F5" s="10"/>
      <c r="G5" s="10"/>
      <c r="H5" s="10"/>
      <c r="I5" s="10"/>
      <c r="J5" s="10"/>
      <c r="K5" s="6"/>
    </row>
    <row r="6" spans="1:11" s="97" customFormat="1" ht="12.75" customHeight="1">
      <c r="A6" s="108"/>
      <c r="B6" s="96"/>
      <c r="C6" s="70" t="s">
        <v>71</v>
      </c>
      <c r="D6" s="51"/>
      <c r="E6" s="9"/>
      <c r="F6" s="9"/>
      <c r="G6" s="9"/>
    </row>
    <row r="7" spans="1:11" s="99" customFormat="1" ht="12.75" customHeight="1">
      <c r="A7" s="109"/>
      <c r="B7" s="98"/>
      <c r="C7" s="18"/>
      <c r="D7" s="18"/>
      <c r="E7" s="18"/>
      <c r="F7" s="18"/>
      <c r="G7" s="18"/>
    </row>
    <row r="8" spans="1:11" s="99" customFormat="1" ht="12.75" customHeight="1">
      <c r="A8" s="109"/>
      <c r="B8" s="98"/>
      <c r="C8" s="19" t="s">
        <v>48</v>
      </c>
      <c r="D8" s="19"/>
      <c r="E8" s="85" t="s">
        <v>68</v>
      </c>
      <c r="F8" s="86"/>
      <c r="G8" s="86"/>
      <c r="H8" s="86"/>
      <c r="I8" s="86"/>
      <c r="J8" s="86"/>
      <c r="K8" s="87"/>
    </row>
    <row r="9" spans="1:11" s="99" customFormat="1" ht="12.75" customHeight="1">
      <c r="A9" s="109"/>
      <c r="B9" s="98"/>
      <c r="C9" s="19"/>
      <c r="D9" s="19"/>
      <c r="E9" s="88"/>
      <c r="F9" s="89"/>
      <c r="G9" s="89"/>
      <c r="H9" s="89"/>
      <c r="I9" s="89"/>
      <c r="J9" s="89"/>
      <c r="K9" s="90"/>
    </row>
    <row r="10" spans="1:11" s="99" customFormat="1" ht="12.75" customHeight="1">
      <c r="A10" s="109"/>
      <c r="B10" s="98"/>
      <c r="C10" s="19"/>
      <c r="D10" s="19"/>
      <c r="E10" s="88"/>
      <c r="F10" s="89"/>
      <c r="G10" s="89"/>
      <c r="H10" s="89"/>
      <c r="I10" s="89"/>
      <c r="J10" s="89"/>
      <c r="K10" s="90"/>
    </row>
    <row r="11" spans="1:11" s="99" customFormat="1" ht="12.75" customHeight="1">
      <c r="A11" s="109"/>
      <c r="B11" s="98"/>
      <c r="C11" s="19"/>
      <c r="D11" s="19"/>
      <c r="E11" s="88"/>
      <c r="F11" s="89"/>
      <c r="G11" s="89"/>
      <c r="H11" s="89"/>
      <c r="I11" s="89"/>
      <c r="J11" s="89"/>
      <c r="K11" s="90"/>
    </row>
    <row r="12" spans="1:11" s="99" customFormat="1" ht="12.75" customHeight="1">
      <c r="A12" s="109"/>
      <c r="B12" s="98"/>
      <c r="C12" s="19"/>
      <c r="D12" s="19"/>
      <c r="E12" s="88"/>
      <c r="F12" s="89"/>
      <c r="G12" s="89"/>
      <c r="H12" s="89"/>
      <c r="I12" s="89"/>
      <c r="J12" s="89"/>
      <c r="K12" s="90"/>
    </row>
    <row r="13" spans="1:11" s="99" customFormat="1" ht="12.75" customHeight="1">
      <c r="A13" s="109"/>
      <c r="B13" s="98"/>
      <c r="C13" s="19"/>
      <c r="D13" s="19"/>
      <c r="E13" s="91"/>
      <c r="F13" s="92"/>
      <c r="G13" s="92"/>
      <c r="H13" s="92"/>
      <c r="I13" s="92"/>
      <c r="J13" s="92"/>
      <c r="K13" s="93"/>
    </row>
    <row r="14" spans="1:11" s="99" customFormat="1" ht="12.75" customHeight="1">
      <c r="A14" s="109"/>
      <c r="B14" s="98"/>
      <c r="C14" s="18"/>
      <c r="D14" s="18"/>
      <c r="E14" s="18"/>
      <c r="F14" s="18"/>
      <c r="G14" s="18"/>
    </row>
    <row r="15" spans="1:11" s="99" customFormat="1" ht="12.75" customHeight="1">
      <c r="A15" s="109"/>
      <c r="B15" s="98"/>
      <c r="C15" s="49" t="s">
        <v>61</v>
      </c>
      <c r="D15" s="19"/>
      <c r="E15" s="18"/>
      <c r="F15" s="18"/>
      <c r="G15" s="18"/>
    </row>
    <row r="16" spans="1:11" s="99" customFormat="1" ht="12.75" customHeight="1">
      <c r="A16" s="109"/>
      <c r="B16" s="98"/>
      <c r="C16" s="19"/>
      <c r="D16" s="19"/>
      <c r="E16" s="21" t="s">
        <v>8</v>
      </c>
      <c r="F16" s="21" t="s">
        <v>9</v>
      </c>
      <c r="G16" s="21"/>
      <c r="H16" s="22" t="s">
        <v>10</v>
      </c>
      <c r="I16" s="22" t="s">
        <v>9</v>
      </c>
      <c r="J16" s="22"/>
      <c r="K16" s="25" t="s">
        <v>13</v>
      </c>
    </row>
    <row r="17" spans="1:12" s="99" customFormat="1" ht="12.75" customHeight="1">
      <c r="A17" s="109"/>
      <c r="B17" s="98"/>
      <c r="C17" s="31" t="s">
        <v>7</v>
      </c>
      <c r="D17" s="18"/>
      <c r="E17" s="82">
        <v>2.5</v>
      </c>
      <c r="F17" s="23" t="s">
        <v>15</v>
      </c>
      <c r="G17" s="18" t="s">
        <v>20</v>
      </c>
      <c r="H17" s="83">
        <v>485</v>
      </c>
      <c r="I17" s="24" t="s">
        <v>16</v>
      </c>
      <c r="J17" s="100" t="s">
        <v>14</v>
      </c>
      <c r="K17" s="101">
        <f>E17*H17</f>
        <v>1212.5</v>
      </c>
    </row>
    <row r="18" spans="1:12" s="99" customFormat="1" ht="12.75" customHeight="1">
      <c r="A18" s="109"/>
      <c r="B18" s="98"/>
      <c r="C18" s="18"/>
      <c r="D18" s="18"/>
      <c r="E18" s="18"/>
      <c r="F18" s="18"/>
      <c r="G18" s="18"/>
      <c r="K18" s="102"/>
    </row>
    <row r="19" spans="1:12" s="99" customFormat="1" ht="12.75" customHeight="1">
      <c r="A19" s="109"/>
      <c r="B19" s="98"/>
      <c r="C19" s="18"/>
      <c r="D19" s="18"/>
      <c r="E19" s="21" t="s">
        <v>12</v>
      </c>
      <c r="F19" s="21" t="s">
        <v>9</v>
      </c>
      <c r="G19" s="21"/>
      <c r="H19" s="22" t="s">
        <v>10</v>
      </c>
      <c r="I19" s="22" t="s">
        <v>9</v>
      </c>
      <c r="J19" s="22"/>
      <c r="K19" s="102"/>
    </row>
    <row r="20" spans="1:12" s="99" customFormat="1" ht="12.75" customHeight="1">
      <c r="A20" s="109"/>
      <c r="B20" s="98"/>
      <c r="C20" s="31" t="s">
        <v>11</v>
      </c>
      <c r="D20" s="18"/>
      <c r="E20" s="84">
        <v>0.04</v>
      </c>
      <c r="F20" s="23" t="s">
        <v>70</v>
      </c>
      <c r="G20" s="18" t="s">
        <v>20</v>
      </c>
      <c r="H20" s="83">
        <v>16</v>
      </c>
      <c r="I20" s="24" t="s">
        <v>17</v>
      </c>
      <c r="J20" s="99" t="s">
        <v>14</v>
      </c>
      <c r="K20" s="101">
        <f>K17*E20*(H20/12)</f>
        <v>64.666666666666657</v>
      </c>
    </row>
    <row r="21" spans="1:12" s="99" customFormat="1" ht="12.75" customHeight="1">
      <c r="A21" s="109"/>
      <c r="B21" s="98"/>
      <c r="C21" s="31"/>
      <c r="D21" s="18"/>
      <c r="E21" s="60"/>
      <c r="F21" s="23"/>
      <c r="G21" s="18"/>
      <c r="H21" s="61"/>
      <c r="I21" s="24"/>
      <c r="K21" s="101"/>
    </row>
    <row r="22" spans="1:12" s="99" customFormat="1" ht="12.75" customHeight="1">
      <c r="A22" s="109"/>
      <c r="B22" s="98"/>
      <c r="C22" s="31" t="s">
        <v>60</v>
      </c>
      <c r="D22" s="18"/>
      <c r="E22" s="60"/>
      <c r="F22" s="23"/>
      <c r="G22" s="18"/>
      <c r="H22" s="61"/>
      <c r="I22" s="67"/>
      <c r="K22" s="103">
        <v>0</v>
      </c>
    </row>
    <row r="23" spans="1:12" s="99" customFormat="1" ht="12.75" customHeight="1">
      <c r="A23" s="109"/>
      <c r="B23" s="98"/>
      <c r="C23" s="18"/>
      <c r="D23" s="18"/>
      <c r="E23" s="18"/>
      <c r="F23" s="18"/>
      <c r="G23" s="18"/>
    </row>
    <row r="24" spans="1:12" s="99" customFormat="1" ht="12.75" customHeight="1">
      <c r="A24" s="109"/>
      <c r="B24" s="98"/>
      <c r="C24" s="49" t="s">
        <v>18</v>
      </c>
      <c r="D24" s="19"/>
      <c r="E24" s="18"/>
      <c r="F24" s="18"/>
      <c r="G24" s="18"/>
    </row>
    <row r="25" spans="1:12" s="99" customFormat="1" ht="12.75" customHeight="1">
      <c r="A25" s="109"/>
      <c r="B25" s="98"/>
      <c r="C25" s="30" t="s">
        <v>49</v>
      </c>
      <c r="D25" s="55"/>
      <c r="E25" s="37" t="s">
        <v>8</v>
      </c>
      <c r="F25" s="37" t="s">
        <v>9</v>
      </c>
      <c r="G25" s="37"/>
      <c r="H25" s="37" t="s">
        <v>10</v>
      </c>
      <c r="I25" s="38" t="s">
        <v>9</v>
      </c>
      <c r="L25" s="52"/>
    </row>
    <row r="26" spans="1:12" s="99" customFormat="1" ht="12.75" customHeight="1">
      <c r="A26" s="109"/>
      <c r="B26" s="98"/>
      <c r="C26" s="71" t="s">
        <v>34</v>
      </c>
      <c r="D26" s="28"/>
      <c r="E26" s="72">
        <v>90</v>
      </c>
      <c r="F26" s="34" t="s">
        <v>19</v>
      </c>
      <c r="G26" s="36" t="s">
        <v>20</v>
      </c>
      <c r="H26" s="73">
        <v>2</v>
      </c>
      <c r="I26" s="34" t="s">
        <v>21</v>
      </c>
      <c r="J26" s="35" t="s">
        <v>14</v>
      </c>
      <c r="K26" s="46">
        <f>E26*H26</f>
        <v>180</v>
      </c>
      <c r="L26" s="52"/>
    </row>
    <row r="27" spans="1:12" s="99" customFormat="1" ht="12.75" customHeight="1">
      <c r="A27" s="109"/>
      <c r="B27" s="98"/>
      <c r="C27" s="71" t="s">
        <v>22</v>
      </c>
      <c r="D27" s="28"/>
      <c r="E27" s="72">
        <v>10</v>
      </c>
      <c r="F27" s="34" t="s">
        <v>19</v>
      </c>
      <c r="G27" s="36" t="s">
        <v>20</v>
      </c>
      <c r="H27" s="73">
        <v>2</v>
      </c>
      <c r="I27" s="34" t="s">
        <v>21</v>
      </c>
      <c r="J27" s="35"/>
      <c r="K27" s="46">
        <f t="shared" ref="K27:K33" si="0">E27*H27</f>
        <v>20</v>
      </c>
      <c r="L27" s="52"/>
    </row>
    <row r="28" spans="1:12" s="99" customFormat="1" ht="12.75" customHeight="1">
      <c r="A28" s="109"/>
      <c r="B28" s="98"/>
      <c r="C28" s="71" t="s">
        <v>35</v>
      </c>
      <c r="D28" s="28"/>
      <c r="E28" s="72">
        <v>100</v>
      </c>
      <c r="F28" s="34" t="s">
        <v>25</v>
      </c>
      <c r="G28" s="36" t="s">
        <v>20</v>
      </c>
      <c r="H28" s="73">
        <v>1.25</v>
      </c>
      <c r="I28" s="34" t="s">
        <v>26</v>
      </c>
      <c r="J28" s="35" t="s">
        <v>14</v>
      </c>
      <c r="K28" s="46">
        <f t="shared" si="0"/>
        <v>125</v>
      </c>
      <c r="L28" s="52"/>
    </row>
    <row r="29" spans="1:12" s="99" customFormat="1" ht="12.75" customHeight="1">
      <c r="A29" s="109"/>
      <c r="B29" s="98"/>
      <c r="C29" s="71" t="s">
        <v>36</v>
      </c>
      <c r="D29" s="28"/>
      <c r="E29" s="72">
        <v>4.25</v>
      </c>
      <c r="F29" s="34" t="s">
        <v>23</v>
      </c>
      <c r="G29" s="36" t="s">
        <v>20</v>
      </c>
      <c r="H29" s="73">
        <v>10</v>
      </c>
      <c r="I29" s="34" t="s">
        <v>24</v>
      </c>
      <c r="J29" s="35" t="s">
        <v>14</v>
      </c>
      <c r="K29" s="46">
        <f t="shared" si="0"/>
        <v>42.5</v>
      </c>
      <c r="L29" s="52"/>
    </row>
    <row r="30" spans="1:12" s="99" customFormat="1" ht="12.75" customHeight="1">
      <c r="A30" s="109"/>
      <c r="B30" s="98"/>
      <c r="C30" s="71" t="s">
        <v>37</v>
      </c>
      <c r="D30" s="28"/>
      <c r="E30" s="72">
        <v>80</v>
      </c>
      <c r="F30" s="34" t="s">
        <v>25</v>
      </c>
      <c r="G30" s="36" t="s">
        <v>20</v>
      </c>
      <c r="H30" s="73">
        <v>0.9</v>
      </c>
      <c r="I30" s="34" t="s">
        <v>26</v>
      </c>
      <c r="J30" s="35" t="s">
        <v>14</v>
      </c>
      <c r="K30" s="46">
        <f t="shared" si="0"/>
        <v>72</v>
      </c>
      <c r="L30" s="52"/>
    </row>
    <row r="31" spans="1:12" s="99" customFormat="1" ht="12.75" customHeight="1">
      <c r="A31" s="109"/>
      <c r="B31" s="98"/>
      <c r="C31" s="71" t="s">
        <v>38</v>
      </c>
      <c r="D31" s="28"/>
      <c r="E31" s="72">
        <v>40</v>
      </c>
      <c r="F31" s="34" t="s">
        <v>25</v>
      </c>
      <c r="G31" s="36" t="s">
        <v>20</v>
      </c>
      <c r="H31" s="73">
        <v>0.6</v>
      </c>
      <c r="I31" s="34" t="s">
        <v>26</v>
      </c>
      <c r="J31" s="35" t="s">
        <v>14</v>
      </c>
      <c r="K31" s="46">
        <f t="shared" si="0"/>
        <v>24</v>
      </c>
      <c r="L31" s="52"/>
    </row>
    <row r="32" spans="1:12" s="99" customFormat="1" ht="12.75" customHeight="1">
      <c r="A32" s="109"/>
      <c r="B32" s="98"/>
      <c r="C32" s="71" t="s">
        <v>39</v>
      </c>
      <c r="D32" s="28"/>
      <c r="E32" s="72">
        <v>6</v>
      </c>
      <c r="F32" s="34" t="s">
        <v>19</v>
      </c>
      <c r="G32" s="36" t="s">
        <v>20</v>
      </c>
      <c r="H32" s="73">
        <v>1</v>
      </c>
      <c r="I32" s="34" t="s">
        <v>21</v>
      </c>
      <c r="J32" s="35" t="s">
        <v>14</v>
      </c>
      <c r="K32" s="46">
        <f t="shared" si="0"/>
        <v>6</v>
      </c>
      <c r="L32" s="52"/>
    </row>
    <row r="33" spans="1:12" s="99" customFormat="1" ht="12.75" customHeight="1">
      <c r="A33" s="109"/>
      <c r="B33" s="98"/>
      <c r="C33" s="71" t="s">
        <v>67</v>
      </c>
      <c r="D33" s="28"/>
      <c r="E33" s="72">
        <v>0.2</v>
      </c>
      <c r="F33" s="34" t="s">
        <v>15</v>
      </c>
      <c r="G33" s="36" t="s">
        <v>20</v>
      </c>
      <c r="H33" s="73">
        <v>175</v>
      </c>
      <c r="I33" s="34" t="s">
        <v>16</v>
      </c>
      <c r="J33" s="35" t="s">
        <v>14</v>
      </c>
      <c r="K33" s="46">
        <f t="shared" si="0"/>
        <v>35</v>
      </c>
      <c r="L33" s="52"/>
    </row>
    <row r="34" spans="1:12" s="99" customFormat="1" ht="12.75" customHeight="1">
      <c r="A34" s="109"/>
      <c r="B34" s="98"/>
      <c r="C34" s="71" t="s">
        <v>40</v>
      </c>
      <c r="D34" s="28"/>
      <c r="E34" s="52"/>
      <c r="F34" s="39"/>
      <c r="G34" s="39"/>
      <c r="H34" s="40"/>
      <c r="I34" s="41"/>
      <c r="J34" s="35"/>
      <c r="K34" s="72">
        <v>0</v>
      </c>
      <c r="L34" s="52"/>
    </row>
    <row r="35" spans="1:12" s="99" customFormat="1" ht="12.75" customHeight="1">
      <c r="A35" s="109"/>
      <c r="B35" s="98"/>
      <c r="C35" s="55" t="s">
        <v>50</v>
      </c>
      <c r="D35" s="29"/>
      <c r="E35" s="52"/>
      <c r="F35" s="52"/>
      <c r="G35" s="52"/>
      <c r="H35" s="52"/>
      <c r="I35" s="52"/>
      <c r="J35" s="52"/>
      <c r="K35" s="46">
        <f>K26+K27+K28+K29+K30+K31+K32+K33+K34</f>
        <v>504.5</v>
      </c>
      <c r="L35" s="52"/>
    </row>
    <row r="36" spans="1:12" s="99" customFormat="1" ht="12.75" customHeight="1">
      <c r="A36" s="109"/>
      <c r="B36" s="98"/>
      <c r="C36" s="55"/>
      <c r="D36" s="29"/>
      <c r="E36" s="52"/>
      <c r="F36" s="52"/>
      <c r="G36" s="52"/>
      <c r="H36" s="52"/>
      <c r="I36" s="52"/>
      <c r="J36" s="52"/>
      <c r="K36" s="43"/>
      <c r="L36" s="52"/>
    </row>
    <row r="37" spans="1:12" s="99" customFormat="1" ht="12.75" customHeight="1">
      <c r="A37" s="109"/>
      <c r="B37" s="98"/>
      <c r="C37" s="30" t="s">
        <v>51</v>
      </c>
      <c r="D37" s="45"/>
      <c r="E37" s="52"/>
      <c r="F37" s="52"/>
      <c r="G37" s="52"/>
      <c r="H37" s="52"/>
      <c r="I37" s="52"/>
      <c r="J37" s="52"/>
      <c r="K37" s="52"/>
      <c r="L37" s="52"/>
    </row>
    <row r="38" spans="1:12" s="99" customFormat="1" ht="12.75" customHeight="1">
      <c r="A38" s="109"/>
      <c r="B38" s="98"/>
      <c r="C38" s="71" t="s">
        <v>28</v>
      </c>
      <c r="D38" s="28"/>
      <c r="E38" s="52"/>
      <c r="F38" s="52"/>
      <c r="G38" s="52"/>
      <c r="H38" s="52"/>
      <c r="I38" s="52"/>
      <c r="J38" s="52"/>
      <c r="K38" s="78">
        <v>50</v>
      </c>
      <c r="L38" s="52"/>
    </row>
    <row r="39" spans="1:12" s="99" customFormat="1" ht="12.75" customHeight="1">
      <c r="A39" s="109"/>
      <c r="B39" s="98"/>
      <c r="C39" s="71" t="s">
        <v>29</v>
      </c>
      <c r="D39" s="28"/>
      <c r="E39" s="52"/>
      <c r="F39" s="52"/>
      <c r="G39" s="52"/>
      <c r="H39" s="52"/>
      <c r="I39" s="52"/>
      <c r="J39" s="52"/>
      <c r="K39" s="78">
        <v>5</v>
      </c>
      <c r="L39" s="52"/>
    </row>
    <row r="40" spans="1:12" s="99" customFormat="1" ht="12.75" customHeight="1">
      <c r="A40" s="109"/>
      <c r="B40" s="98"/>
      <c r="C40" s="71" t="s">
        <v>45</v>
      </c>
      <c r="D40" s="28"/>
      <c r="E40" s="52"/>
      <c r="F40" s="52"/>
      <c r="G40" s="52"/>
      <c r="H40" s="52"/>
      <c r="I40" s="52"/>
      <c r="J40" s="52"/>
      <c r="K40" s="78">
        <v>10</v>
      </c>
      <c r="L40" s="52"/>
    </row>
    <row r="41" spans="1:12" s="99" customFormat="1" ht="12.75" customHeight="1">
      <c r="A41" s="109"/>
      <c r="B41" s="98"/>
      <c r="C41" s="71" t="s">
        <v>27</v>
      </c>
      <c r="D41" s="28"/>
      <c r="E41" s="52"/>
      <c r="F41" s="52"/>
      <c r="G41" s="52"/>
      <c r="H41" s="52"/>
      <c r="I41" s="52"/>
      <c r="J41" s="52"/>
      <c r="K41" s="78">
        <v>0</v>
      </c>
      <c r="L41" s="52"/>
    </row>
    <row r="42" spans="1:12" s="99" customFormat="1" ht="12.75" customHeight="1">
      <c r="A42" s="109"/>
      <c r="B42" s="98"/>
      <c r="C42" s="56" t="s">
        <v>30</v>
      </c>
      <c r="D42" s="56"/>
      <c r="E42" s="74">
        <v>0.09</v>
      </c>
      <c r="F42" s="23" t="s">
        <v>70</v>
      </c>
      <c r="G42" s="36" t="s">
        <v>20</v>
      </c>
      <c r="H42" s="76">
        <v>16</v>
      </c>
      <c r="I42" s="44" t="s">
        <v>17</v>
      </c>
      <c r="J42" s="35" t="s">
        <v>14</v>
      </c>
      <c r="K42" s="47">
        <f>((K35+K38+K39+K40+K41)*E42*H42)/12</f>
        <v>68.339999999999989</v>
      </c>
      <c r="L42" s="33"/>
    </row>
    <row r="43" spans="1:12" s="99" customFormat="1" ht="12.75" customHeight="1">
      <c r="A43" s="109"/>
      <c r="B43" s="98"/>
      <c r="C43" s="56" t="s">
        <v>31</v>
      </c>
      <c r="D43" s="56"/>
      <c r="E43" s="72">
        <v>14</v>
      </c>
      <c r="F43" s="32" t="s">
        <v>32</v>
      </c>
      <c r="G43" s="36" t="s">
        <v>20</v>
      </c>
      <c r="H43" s="77">
        <v>10</v>
      </c>
      <c r="I43" s="34" t="s">
        <v>33</v>
      </c>
      <c r="J43" s="35" t="s">
        <v>14</v>
      </c>
      <c r="K43" s="48">
        <f>E43*H43</f>
        <v>140</v>
      </c>
      <c r="L43" s="52"/>
    </row>
    <row r="44" spans="1:12" s="99" customFormat="1" ht="12.75" customHeight="1">
      <c r="A44" s="109"/>
      <c r="B44" s="98"/>
      <c r="C44" s="56" t="s">
        <v>44</v>
      </c>
      <c r="D44" s="56"/>
      <c r="E44" s="75">
        <v>0.01</v>
      </c>
      <c r="F44" s="32" t="s">
        <v>46</v>
      </c>
      <c r="G44" s="36"/>
      <c r="H44" s="42"/>
      <c r="I44" s="34"/>
      <c r="J44" s="35" t="s">
        <v>14</v>
      </c>
      <c r="K44" s="81">
        <f>(K17+K20)*E44+(K35+K38+K39+K40+K41+K42+K43)*0.005</f>
        <v>16.660866666666667</v>
      </c>
      <c r="L44" s="52"/>
    </row>
    <row r="45" spans="1:12" s="99" customFormat="1" ht="12.75" customHeight="1">
      <c r="A45" s="109"/>
      <c r="B45" s="98"/>
      <c r="C45" s="59" t="s">
        <v>58</v>
      </c>
      <c r="K45" s="104">
        <f>K38+K39+K40+K41+K42+K43+K44</f>
        <v>290.00086666666664</v>
      </c>
      <c r="L45" s="52"/>
    </row>
    <row r="46" spans="1:12" s="99" customFormat="1" ht="12.75" customHeight="1">
      <c r="A46" s="109"/>
      <c r="B46" s="98"/>
      <c r="C46" s="30"/>
      <c r="D46" s="52"/>
      <c r="E46" s="52"/>
      <c r="F46" s="52"/>
      <c r="G46" s="52"/>
      <c r="H46" s="52"/>
      <c r="I46" s="52"/>
      <c r="J46" s="52"/>
      <c r="K46" s="54"/>
      <c r="L46" s="52"/>
    </row>
    <row r="47" spans="1:12" s="99" customFormat="1" ht="12.75" customHeight="1">
      <c r="A47" s="109"/>
      <c r="B47" s="98"/>
      <c r="C47" s="55" t="s">
        <v>52</v>
      </c>
      <c r="D47" s="52"/>
      <c r="E47" s="52"/>
      <c r="F47" s="52"/>
      <c r="G47" s="52"/>
      <c r="H47" s="52"/>
      <c r="I47" s="52"/>
      <c r="J47" s="52"/>
      <c r="K47" s="54">
        <f>K35+K45</f>
        <v>794.50086666666664</v>
      </c>
      <c r="L47" s="52"/>
    </row>
    <row r="48" spans="1:12" s="99" customFormat="1" ht="12.75" customHeight="1">
      <c r="A48" s="109"/>
      <c r="B48" s="98"/>
      <c r="C48" s="30"/>
      <c r="D48" s="52"/>
      <c r="E48" s="52"/>
      <c r="F48" s="52"/>
      <c r="G48" s="52"/>
      <c r="H48" s="52"/>
      <c r="I48" s="52"/>
      <c r="J48" s="52"/>
      <c r="K48" s="54"/>
      <c r="L48" s="52"/>
    </row>
    <row r="49" spans="1:13" s="99" customFormat="1" ht="12.75" customHeight="1">
      <c r="A49" s="109"/>
      <c r="B49" s="98"/>
      <c r="C49" s="53" t="s">
        <v>53</v>
      </c>
      <c r="D49" s="53"/>
      <c r="E49" s="52"/>
      <c r="F49" s="52"/>
      <c r="G49" s="52"/>
      <c r="H49" s="52"/>
      <c r="I49" s="52"/>
      <c r="J49" s="52"/>
      <c r="K49" s="58"/>
      <c r="L49" s="52"/>
      <c r="M49" s="52"/>
    </row>
    <row r="50" spans="1:13" s="99" customFormat="1" ht="12.75" customHeight="1">
      <c r="A50" s="109"/>
      <c r="B50" s="98"/>
      <c r="C50" s="57" t="s">
        <v>54</v>
      </c>
      <c r="D50" s="52"/>
      <c r="E50" s="52"/>
      <c r="F50" s="52"/>
      <c r="G50" s="52"/>
      <c r="H50" s="52"/>
      <c r="I50" s="52"/>
      <c r="J50" s="52"/>
      <c r="K50" s="72">
        <v>75.099999999999994</v>
      </c>
      <c r="L50" s="52"/>
      <c r="M50" s="52"/>
    </row>
    <row r="51" spans="1:13" s="99" customFormat="1" ht="12.75" customHeight="1">
      <c r="A51" s="109"/>
      <c r="B51" s="98"/>
      <c r="C51" s="56" t="s">
        <v>55</v>
      </c>
      <c r="D51" s="52"/>
      <c r="E51" s="52"/>
      <c r="F51" s="52"/>
      <c r="G51" s="52"/>
      <c r="H51" s="52"/>
      <c r="I51" s="52"/>
      <c r="J51" s="52"/>
      <c r="K51" s="72">
        <v>108.2</v>
      </c>
      <c r="L51" s="52"/>
      <c r="M51" s="52"/>
    </row>
    <row r="52" spans="1:13" s="99" customFormat="1" ht="12.75" customHeight="1">
      <c r="A52" s="109"/>
      <c r="B52" s="98"/>
      <c r="C52" s="56" t="s">
        <v>56</v>
      </c>
      <c r="D52" s="52"/>
      <c r="E52" s="52"/>
      <c r="F52" s="52"/>
      <c r="G52" s="52"/>
      <c r="H52" s="52"/>
      <c r="I52" s="52"/>
      <c r="J52" s="52"/>
      <c r="K52" s="72">
        <v>50</v>
      </c>
      <c r="L52" s="52"/>
      <c r="M52" s="52"/>
    </row>
    <row r="53" spans="1:13" s="99" customFormat="1" ht="12.75" customHeight="1">
      <c r="A53" s="109"/>
      <c r="B53" s="98"/>
      <c r="C53" s="55" t="s">
        <v>57</v>
      </c>
      <c r="D53" s="52"/>
      <c r="E53" s="52"/>
      <c r="F53" s="52"/>
      <c r="G53" s="52"/>
      <c r="H53" s="52"/>
      <c r="I53" s="52"/>
      <c r="J53" s="52"/>
      <c r="K53" s="46">
        <f>K50+K51+K52</f>
        <v>233.3</v>
      </c>
      <c r="L53" s="52"/>
      <c r="M53" s="52"/>
    </row>
    <row r="54" spans="1:13" s="99" customFormat="1" ht="12.75" customHeight="1">
      <c r="A54" s="109"/>
      <c r="B54" s="98"/>
      <c r="C54" s="55"/>
      <c r="D54" s="52"/>
      <c r="E54" s="52"/>
      <c r="F54" s="52"/>
      <c r="G54" s="52"/>
      <c r="H54" s="52"/>
      <c r="I54" s="52"/>
      <c r="J54" s="52"/>
      <c r="K54" s="54"/>
    </row>
    <row r="55" spans="1:13" s="99" customFormat="1" ht="12.75" customHeight="1">
      <c r="A55" s="109"/>
      <c r="B55" s="98"/>
      <c r="C55" s="50" t="s">
        <v>41</v>
      </c>
      <c r="D55" s="52"/>
      <c r="E55" s="52"/>
      <c r="F55" s="52"/>
      <c r="G55" s="52"/>
      <c r="H55" s="52"/>
      <c r="I55" s="52"/>
      <c r="J55" s="52"/>
      <c r="K55" s="54"/>
    </row>
    <row r="56" spans="1:13" s="99" customFormat="1" ht="12.75" customHeight="1">
      <c r="A56" s="109"/>
      <c r="B56" s="98"/>
      <c r="C56" s="68" t="s">
        <v>59</v>
      </c>
      <c r="D56" s="69"/>
      <c r="E56" s="69"/>
      <c r="F56" s="69"/>
      <c r="G56" s="69"/>
      <c r="H56" s="69"/>
      <c r="I56" s="69"/>
      <c r="J56" s="52"/>
      <c r="K56" s="72">
        <v>0</v>
      </c>
    </row>
    <row r="57" spans="1:13" s="99" customFormat="1" ht="12.75" customHeight="1">
      <c r="A57" s="109"/>
      <c r="B57" s="98"/>
      <c r="C57" s="55"/>
      <c r="D57" s="52"/>
      <c r="E57" s="52"/>
      <c r="F57" s="52"/>
      <c r="G57" s="52"/>
      <c r="H57" s="52"/>
      <c r="I57" s="52"/>
      <c r="J57" s="52"/>
      <c r="K57" s="54"/>
    </row>
    <row r="58" spans="1:13" s="99" customFormat="1" ht="12.75" customHeight="1">
      <c r="A58" s="109"/>
      <c r="B58" s="98"/>
      <c r="C58" s="50" t="s">
        <v>42</v>
      </c>
      <c r="D58" s="52"/>
      <c r="E58" s="52"/>
      <c r="F58" s="52"/>
      <c r="G58" s="52"/>
      <c r="H58" s="52"/>
      <c r="I58" s="52"/>
      <c r="J58" s="52"/>
      <c r="K58" s="54"/>
    </row>
    <row r="59" spans="1:13" s="99" customFormat="1" ht="12.75" customHeight="1">
      <c r="A59" s="109"/>
      <c r="B59" s="98"/>
      <c r="C59" s="68" t="s">
        <v>43</v>
      </c>
      <c r="D59" s="69"/>
      <c r="E59" s="69"/>
      <c r="F59" s="69"/>
      <c r="G59" s="69"/>
      <c r="H59" s="69"/>
      <c r="I59" s="69"/>
      <c r="J59" s="52"/>
      <c r="K59" s="79">
        <v>2650</v>
      </c>
    </row>
    <row r="60" spans="1:13" s="99" customFormat="1" ht="12.75" customHeight="1">
      <c r="A60" s="109"/>
      <c r="B60" s="98"/>
      <c r="C60" s="68" t="s">
        <v>47</v>
      </c>
      <c r="D60" s="69"/>
      <c r="E60" s="69"/>
      <c r="F60" s="69"/>
      <c r="G60" s="69"/>
      <c r="H60" s="69"/>
      <c r="I60" s="69"/>
      <c r="J60" s="52"/>
      <c r="K60" s="72">
        <v>50</v>
      </c>
    </row>
    <row r="61" spans="1:13" s="99" customFormat="1" ht="12.75" customHeight="1">
      <c r="A61" s="109"/>
      <c r="B61" s="98"/>
      <c r="C61" s="55"/>
      <c r="D61" s="52"/>
      <c r="E61" s="52"/>
      <c r="F61" s="52"/>
      <c r="G61" s="52"/>
      <c r="H61" s="52"/>
      <c r="I61" s="52"/>
      <c r="J61" s="52"/>
      <c r="K61" s="54"/>
    </row>
    <row r="62" spans="1:13" s="99" customFormat="1" ht="12.75" customHeight="1">
      <c r="A62" s="109"/>
      <c r="B62" s="98"/>
      <c r="C62" s="64" t="s">
        <v>63</v>
      </c>
      <c r="D62" s="65"/>
      <c r="E62" s="65"/>
      <c r="F62" s="52"/>
      <c r="G62" s="52"/>
      <c r="H62" s="52"/>
      <c r="I62" s="52"/>
      <c r="J62" s="52"/>
      <c r="K62" s="54"/>
    </row>
    <row r="63" spans="1:13" s="99" customFormat="1" ht="12.75" customHeight="1">
      <c r="A63" s="109"/>
      <c r="B63" s="98"/>
      <c r="C63" s="31" t="s">
        <v>61</v>
      </c>
      <c r="D63" s="18"/>
      <c r="E63" s="18"/>
      <c r="F63" s="18"/>
      <c r="G63" s="18"/>
      <c r="K63" s="101">
        <f>K17+K20+K22</f>
        <v>1277.1666666666667</v>
      </c>
    </row>
    <row r="64" spans="1:13" s="99" customFormat="1" ht="12.75" customHeight="1">
      <c r="A64" s="109"/>
      <c r="B64" s="98"/>
      <c r="C64" s="56" t="s">
        <v>18</v>
      </c>
      <c r="D64" s="52"/>
      <c r="E64" s="52"/>
      <c r="F64" s="52"/>
      <c r="G64" s="52"/>
      <c r="H64" s="52"/>
      <c r="I64" s="52"/>
      <c r="J64" s="52"/>
      <c r="K64" s="62">
        <f>K47+K53</f>
        <v>1027.8008666666667</v>
      </c>
    </row>
    <row r="65" spans="1:12" s="99" customFormat="1" ht="12.75" customHeight="1">
      <c r="A65" s="109"/>
      <c r="B65" s="98"/>
      <c r="C65" s="66" t="s">
        <v>64</v>
      </c>
      <c r="D65" s="52"/>
      <c r="E65" s="52"/>
      <c r="F65" s="52"/>
      <c r="G65" s="52"/>
      <c r="H65" s="52"/>
      <c r="I65" s="52"/>
      <c r="J65" s="52" t="s">
        <v>14</v>
      </c>
      <c r="K65" s="54">
        <f>K63+K64</f>
        <v>2304.9675333333334</v>
      </c>
    </row>
    <row r="66" spans="1:12" s="99" customFormat="1" ht="12.75" customHeight="1">
      <c r="A66" s="109"/>
      <c r="B66" s="98"/>
      <c r="C66" s="66"/>
      <c r="D66" s="52"/>
      <c r="E66" s="52"/>
      <c r="F66" s="52"/>
      <c r="G66" s="52"/>
      <c r="H66" s="52"/>
      <c r="I66" s="52"/>
      <c r="J66" s="52"/>
      <c r="K66" s="54"/>
    </row>
    <row r="67" spans="1:12" s="99" customFormat="1" ht="12.75" customHeight="1">
      <c r="A67" s="109"/>
      <c r="B67" s="98"/>
      <c r="C67" s="56" t="s">
        <v>41</v>
      </c>
      <c r="D67" s="52"/>
      <c r="E67" s="52"/>
      <c r="F67" s="52"/>
      <c r="G67" s="52"/>
      <c r="H67" s="52"/>
      <c r="I67" s="52"/>
      <c r="J67" s="52"/>
      <c r="K67" s="54">
        <f>K56</f>
        <v>0</v>
      </c>
    </row>
    <row r="68" spans="1:12" s="99" customFormat="1" ht="12.75" customHeight="1">
      <c r="A68" s="109"/>
      <c r="B68" s="98"/>
      <c r="C68" s="56" t="s">
        <v>42</v>
      </c>
      <c r="D68" s="52"/>
      <c r="E68" s="52"/>
      <c r="F68" s="52"/>
      <c r="G68" s="52"/>
      <c r="H68" s="52"/>
      <c r="I68" s="52"/>
      <c r="J68" s="52"/>
      <c r="K68" s="62">
        <f>K59+K60</f>
        <v>2700</v>
      </c>
    </row>
    <row r="69" spans="1:12" s="99" customFormat="1" ht="12.75" customHeight="1">
      <c r="A69" s="109"/>
      <c r="B69" s="98"/>
      <c r="C69" s="66" t="s">
        <v>65</v>
      </c>
      <c r="D69" s="52"/>
      <c r="E69" s="52"/>
      <c r="F69" s="52"/>
      <c r="G69" s="52"/>
      <c r="H69" s="52"/>
      <c r="I69" s="52"/>
      <c r="J69" s="52" t="s">
        <v>14</v>
      </c>
      <c r="K69" s="54">
        <f>K67+K68</f>
        <v>2700</v>
      </c>
    </row>
    <row r="70" spans="1:12" s="99" customFormat="1" ht="12.75" customHeight="1">
      <c r="A70" s="109"/>
      <c r="B70" s="98"/>
      <c r="C70" s="56"/>
      <c r="D70" s="52"/>
      <c r="E70" s="52"/>
      <c r="F70" s="52"/>
      <c r="G70" s="52"/>
      <c r="H70" s="52"/>
      <c r="I70" s="52"/>
      <c r="J70" s="52"/>
      <c r="K70" s="54"/>
    </row>
    <row r="71" spans="1:12" s="99" customFormat="1" ht="12.75" customHeight="1">
      <c r="A71" s="109"/>
      <c r="B71" s="98"/>
      <c r="C71" s="56" t="s">
        <v>66</v>
      </c>
      <c r="D71" s="52"/>
      <c r="E71" s="52"/>
      <c r="F71" s="52"/>
      <c r="G71" s="52"/>
      <c r="H71" s="52"/>
      <c r="I71" s="52"/>
      <c r="J71" s="52"/>
      <c r="K71" s="54">
        <f>K65-K69</f>
        <v>-395.03246666666655</v>
      </c>
    </row>
    <row r="72" spans="1:12" s="99" customFormat="1" ht="12.75" customHeight="1">
      <c r="A72" s="109"/>
      <c r="B72" s="98"/>
      <c r="C72" s="55"/>
      <c r="D72" s="52"/>
      <c r="E72" s="52"/>
      <c r="F72" s="52"/>
      <c r="G72" s="52"/>
      <c r="H72" s="52"/>
      <c r="I72" s="52"/>
      <c r="J72" s="52"/>
      <c r="K72" s="54"/>
    </row>
    <row r="73" spans="1:12" s="106" customFormat="1" ht="12.75" customHeight="1">
      <c r="A73" s="110"/>
      <c r="B73" s="105"/>
      <c r="C73" s="26" t="s">
        <v>73</v>
      </c>
      <c r="D73" s="26"/>
      <c r="E73" s="26"/>
      <c r="F73" s="27"/>
      <c r="G73" s="27"/>
      <c r="H73" s="8"/>
      <c r="I73" s="2"/>
      <c r="J73" s="2"/>
      <c r="K73" s="2"/>
      <c r="L73" s="2"/>
    </row>
    <row r="74" spans="1:12" s="106" customFormat="1" ht="12.75" customHeight="1">
      <c r="A74" s="110"/>
      <c r="B74" s="105"/>
      <c r="C74" s="12" t="s">
        <v>2</v>
      </c>
      <c r="D74" s="12"/>
      <c r="E74" s="13"/>
      <c r="F74" s="11"/>
      <c r="G74" s="11"/>
      <c r="H74" s="11"/>
      <c r="I74" s="2"/>
      <c r="J74" s="2"/>
      <c r="K74" s="2"/>
      <c r="L74" s="2"/>
    </row>
    <row r="75" spans="1:12" s="106" customFormat="1" ht="12.75" customHeight="1">
      <c r="A75" s="110"/>
      <c r="B75" s="105"/>
      <c r="C75" s="14" t="s">
        <v>0</v>
      </c>
      <c r="D75" s="14"/>
      <c r="E75" s="14"/>
      <c r="F75" s="11"/>
      <c r="G75" s="11"/>
      <c r="H75" s="11"/>
      <c r="I75" s="2"/>
      <c r="J75" s="2"/>
      <c r="K75" s="2"/>
      <c r="L75" s="2"/>
    </row>
    <row r="76" spans="1:12" s="106" customFormat="1" ht="12.75" customHeight="1">
      <c r="A76" s="110"/>
      <c r="B76" s="105"/>
      <c r="C76" s="15">
        <f ca="1">NOW()</f>
        <v>42010.403952314817</v>
      </c>
      <c r="D76" s="15"/>
      <c r="E76" s="15"/>
      <c r="F76" s="11"/>
      <c r="G76" s="11"/>
      <c r="H76" s="11"/>
      <c r="I76" s="2"/>
      <c r="J76" s="2"/>
      <c r="K76" s="2"/>
      <c r="L76" s="2"/>
    </row>
    <row r="77" spans="1:12" s="106" customFormat="1" ht="12.75" customHeight="1">
      <c r="A77" s="110"/>
      <c r="B77" s="105"/>
      <c r="C77" s="15"/>
      <c r="D77" s="15"/>
      <c r="E77" s="15"/>
      <c r="F77" s="11"/>
      <c r="G77" s="11"/>
      <c r="H77" s="11"/>
      <c r="I77" s="2"/>
      <c r="J77" s="2"/>
      <c r="K77" s="2"/>
      <c r="L77" s="2"/>
    </row>
    <row r="78" spans="1:12" s="106" customFormat="1" ht="12.75" customHeight="1">
      <c r="A78" s="110"/>
      <c r="B78" s="105"/>
      <c r="C78" s="16" t="s">
        <v>1</v>
      </c>
      <c r="D78" s="16"/>
      <c r="E78" s="16"/>
      <c r="F78" s="17"/>
      <c r="G78" s="17"/>
      <c r="H78" s="17"/>
      <c r="I78" s="2"/>
      <c r="J78" s="2"/>
      <c r="K78" s="2"/>
      <c r="L78" s="2"/>
    </row>
    <row r="79" spans="1:12" s="106" customFormat="1" ht="12.75" customHeight="1">
      <c r="A79" s="110"/>
      <c r="B79" s="105"/>
      <c r="C79" s="94" t="s">
        <v>6</v>
      </c>
      <c r="D79" s="94"/>
      <c r="E79" s="94"/>
      <c r="F79" s="94"/>
      <c r="G79" s="94"/>
      <c r="H79" s="94"/>
      <c r="I79" s="94"/>
      <c r="J79" s="94"/>
      <c r="K79" s="94"/>
      <c r="L79" s="80"/>
    </row>
    <row r="80" spans="1:12" s="106" customFormat="1" ht="12.75" customHeight="1">
      <c r="A80" s="110"/>
      <c r="B80" s="105"/>
      <c r="C80" s="94"/>
      <c r="D80" s="94"/>
      <c r="E80" s="94"/>
      <c r="F80" s="94"/>
      <c r="G80" s="94"/>
      <c r="H80" s="94"/>
      <c r="I80" s="94"/>
      <c r="J80" s="94"/>
      <c r="K80" s="94"/>
      <c r="L80" s="80"/>
    </row>
    <row r="81" spans="1:12" s="106" customFormat="1" ht="18" customHeight="1">
      <c r="A81" s="110"/>
      <c r="B81" s="105"/>
      <c r="C81" s="94" t="s">
        <v>5</v>
      </c>
      <c r="D81" s="94"/>
      <c r="E81" s="94"/>
      <c r="F81" s="94"/>
      <c r="G81" s="94"/>
      <c r="H81" s="94"/>
      <c r="I81" s="94"/>
      <c r="J81" s="94"/>
      <c r="K81" s="94"/>
      <c r="L81" s="80"/>
    </row>
    <row r="82" spans="1:12" s="106" customFormat="1" ht="12.75" customHeight="1">
      <c r="A82" s="110"/>
      <c r="B82" s="105"/>
      <c r="C82" s="7"/>
      <c r="D82" s="7"/>
      <c r="E82" s="7"/>
      <c r="F82" s="7"/>
      <c r="G82" s="7"/>
      <c r="I82" s="2"/>
      <c r="J82" s="2"/>
      <c r="K82" s="2"/>
      <c r="L82" s="2"/>
    </row>
    <row r="83" spans="1:12" s="106" customFormat="1" ht="12.75" customHeight="1">
      <c r="A83" s="110"/>
      <c r="B83" s="105"/>
      <c r="C83" s="7"/>
      <c r="D83" s="7"/>
      <c r="E83" s="7"/>
      <c r="F83" s="7"/>
      <c r="G83" s="7"/>
      <c r="I83" s="2"/>
      <c r="J83" s="2"/>
      <c r="K83" s="2"/>
      <c r="L83" s="2"/>
    </row>
    <row r="84" spans="1:12" s="106" customFormat="1" ht="12.75" customHeight="1">
      <c r="A84" s="110"/>
      <c r="B84" s="105"/>
      <c r="C84" s="7"/>
      <c r="D84" s="7"/>
      <c r="E84" s="7"/>
      <c r="F84" s="7"/>
      <c r="G84" s="7"/>
      <c r="I84" s="2"/>
      <c r="J84" s="2"/>
      <c r="K84" s="2"/>
      <c r="L84" s="2"/>
    </row>
    <row r="85" spans="1:12" s="97" customFormat="1" ht="12.75" customHeight="1">
      <c r="A85" s="108"/>
      <c r="B85" s="96"/>
      <c r="C85" s="7"/>
      <c r="D85" s="7"/>
      <c r="E85" s="7"/>
      <c r="F85" s="7"/>
      <c r="G85" s="7"/>
      <c r="I85" s="1"/>
      <c r="J85" s="1"/>
      <c r="K85" s="1"/>
      <c r="L85" s="1"/>
    </row>
    <row r="90" spans="1:12" ht="14.25" customHeight="1"/>
    <row r="92" spans="1:12" ht="15" customHeight="1"/>
  </sheetData>
  <sheetProtection sheet="1" objects="1" scenarios="1"/>
  <mergeCells count="3">
    <mergeCell ref="E8:K13"/>
    <mergeCell ref="C79:K80"/>
    <mergeCell ref="C81:K81"/>
  </mergeCells>
  <hyperlinks>
    <hyperlink ref="C74" r:id="rId1"/>
    <hyperlink ref="C3" r:id="rId2" display="For more information see File B1-73 Raising Versus Buying Heifers for Beef Cow Replacement"/>
  </hyperlinks>
  <pageMargins left="0.7" right="0.7" top="0.75" bottom="0.75" header="0.3" footer="0.3"/>
  <pageSetup scale="81" orientation="portrait" r:id="rId3"/>
  <rowBreaks count="1" manualBreakCount="1">
    <brk id="61" min="2" max="10" man="1"/>
  </rowBreak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M92"/>
  <sheetViews>
    <sheetView showGridLines="0" zoomScaleNormal="100" workbookViewId="0"/>
  </sheetViews>
  <sheetFormatPr defaultColWidth="9.109375" defaultRowHeight="13.8"/>
  <cols>
    <col min="1" max="1" width="1.6640625" style="111" customWidth="1"/>
    <col min="2" max="2" width="1.6640625" style="1" customWidth="1"/>
    <col min="3" max="3" width="53.44140625" style="1" customWidth="1"/>
    <col min="4" max="4" width="1.6640625" style="1" customWidth="1"/>
    <col min="5" max="5" width="12.44140625" style="1" bestFit="1" customWidth="1"/>
    <col min="6" max="6" width="9.6640625" style="1" customWidth="1"/>
    <col min="7" max="7" width="2.109375" style="1" customWidth="1"/>
    <col min="8" max="8" width="9.6640625" style="1" customWidth="1"/>
    <col min="9" max="9" width="8.33203125" style="1" customWidth="1"/>
    <col min="10" max="10" width="2.109375" style="1" bestFit="1" customWidth="1"/>
    <col min="11" max="11" width="11.109375" style="1" customWidth="1"/>
    <col min="12" max="12" width="12.6640625" style="1" customWidth="1"/>
    <col min="13" max="16384" width="9.109375" style="1"/>
  </cols>
  <sheetData>
    <row r="1" spans="1:11" s="112" customFormat="1" ht="18.75" customHeight="1" thickBot="1">
      <c r="A1" s="112" t="s">
        <v>69</v>
      </c>
      <c r="C1" s="112" t="s">
        <v>62</v>
      </c>
    </row>
    <row r="2" spans="1:11" s="5" customFormat="1" ht="14.4" thickTop="1">
      <c r="A2" s="107"/>
      <c r="B2" s="63"/>
      <c r="C2" s="3" t="s">
        <v>3</v>
      </c>
      <c r="D2" s="3"/>
      <c r="E2" s="4"/>
    </row>
    <row r="3" spans="1:11" s="5" customFormat="1" ht="13.2">
      <c r="A3" s="107"/>
      <c r="B3" s="63"/>
      <c r="C3" s="95" t="s">
        <v>72</v>
      </c>
      <c r="E3" s="4"/>
    </row>
    <row r="4" spans="1:11" s="5" customFormat="1" ht="12.75" customHeight="1">
      <c r="A4" s="107"/>
      <c r="B4" s="63"/>
    </row>
    <row r="5" spans="1:11" s="97" customFormat="1" ht="12.75" customHeight="1">
      <c r="A5" s="108"/>
      <c r="B5" s="96"/>
      <c r="C5" s="20" t="s">
        <v>4</v>
      </c>
      <c r="D5" s="20"/>
      <c r="E5" s="10"/>
      <c r="F5" s="10"/>
      <c r="G5" s="10"/>
      <c r="H5" s="10"/>
      <c r="I5" s="10"/>
      <c r="J5" s="10"/>
      <c r="K5" s="6"/>
    </row>
    <row r="6" spans="1:11" s="97" customFormat="1" ht="12.75" customHeight="1">
      <c r="A6" s="108"/>
      <c r="B6" s="96"/>
      <c r="C6" s="70" t="s">
        <v>71</v>
      </c>
      <c r="D6" s="51"/>
      <c r="E6" s="9"/>
      <c r="F6" s="9"/>
      <c r="G6" s="9"/>
    </row>
    <row r="7" spans="1:11" s="99" customFormat="1" ht="12.75" customHeight="1">
      <c r="A7" s="109"/>
      <c r="B7" s="98"/>
      <c r="C7" s="18"/>
      <c r="D7" s="18"/>
      <c r="E7" s="18"/>
      <c r="F7" s="18"/>
      <c r="G7" s="18"/>
    </row>
    <row r="8" spans="1:11" s="99" customFormat="1" ht="12.75" customHeight="1">
      <c r="A8" s="109"/>
      <c r="B8" s="98"/>
      <c r="C8" s="19" t="s">
        <v>48</v>
      </c>
      <c r="D8" s="19"/>
      <c r="E8" s="85"/>
      <c r="F8" s="86"/>
      <c r="G8" s="86"/>
      <c r="H8" s="86"/>
      <c r="I8" s="86"/>
      <c r="J8" s="86"/>
      <c r="K8" s="87"/>
    </row>
    <row r="9" spans="1:11" s="99" customFormat="1" ht="12.75" customHeight="1">
      <c r="A9" s="109"/>
      <c r="B9" s="98"/>
      <c r="C9" s="19"/>
      <c r="D9" s="19"/>
      <c r="E9" s="88"/>
      <c r="F9" s="89"/>
      <c r="G9" s="89"/>
      <c r="H9" s="89"/>
      <c r="I9" s="89"/>
      <c r="J9" s="89"/>
      <c r="K9" s="90"/>
    </row>
    <row r="10" spans="1:11" s="99" customFormat="1" ht="12.75" customHeight="1">
      <c r="A10" s="109"/>
      <c r="B10" s="98"/>
      <c r="C10" s="19"/>
      <c r="D10" s="19"/>
      <c r="E10" s="88"/>
      <c r="F10" s="89"/>
      <c r="G10" s="89"/>
      <c r="H10" s="89"/>
      <c r="I10" s="89"/>
      <c r="J10" s="89"/>
      <c r="K10" s="90"/>
    </row>
    <row r="11" spans="1:11" s="99" customFormat="1" ht="12.75" customHeight="1">
      <c r="A11" s="109"/>
      <c r="B11" s="98"/>
      <c r="C11" s="19"/>
      <c r="D11" s="19"/>
      <c r="E11" s="88"/>
      <c r="F11" s="89"/>
      <c r="G11" s="89"/>
      <c r="H11" s="89"/>
      <c r="I11" s="89"/>
      <c r="J11" s="89"/>
      <c r="K11" s="90"/>
    </row>
    <row r="12" spans="1:11" s="99" customFormat="1" ht="12.75" customHeight="1">
      <c r="A12" s="109"/>
      <c r="B12" s="98"/>
      <c r="C12" s="19"/>
      <c r="D12" s="19"/>
      <c r="E12" s="88"/>
      <c r="F12" s="89"/>
      <c r="G12" s="89"/>
      <c r="H12" s="89"/>
      <c r="I12" s="89"/>
      <c r="J12" s="89"/>
      <c r="K12" s="90"/>
    </row>
    <row r="13" spans="1:11" s="99" customFormat="1" ht="12.75" customHeight="1">
      <c r="A13" s="109"/>
      <c r="B13" s="98"/>
      <c r="C13" s="19"/>
      <c r="D13" s="19"/>
      <c r="E13" s="91"/>
      <c r="F13" s="92"/>
      <c r="G13" s="92"/>
      <c r="H13" s="92"/>
      <c r="I13" s="92"/>
      <c r="J13" s="92"/>
      <c r="K13" s="93"/>
    </row>
    <row r="14" spans="1:11" s="99" customFormat="1" ht="12.75" customHeight="1">
      <c r="A14" s="109"/>
      <c r="B14" s="98"/>
      <c r="C14" s="18"/>
      <c r="D14" s="18"/>
      <c r="E14" s="18"/>
      <c r="F14" s="18"/>
      <c r="G14" s="18"/>
    </row>
    <row r="15" spans="1:11" s="99" customFormat="1" ht="12.75" customHeight="1">
      <c r="A15" s="109"/>
      <c r="B15" s="98"/>
      <c r="C15" s="49" t="s">
        <v>61</v>
      </c>
      <c r="D15" s="19"/>
      <c r="E15" s="18"/>
      <c r="F15" s="18"/>
      <c r="G15" s="18"/>
    </row>
    <row r="16" spans="1:11" s="99" customFormat="1" ht="12.75" customHeight="1">
      <c r="A16" s="109"/>
      <c r="B16" s="98"/>
      <c r="C16" s="19"/>
      <c r="D16" s="19"/>
      <c r="E16" s="21" t="s">
        <v>8</v>
      </c>
      <c r="F16" s="21" t="s">
        <v>9</v>
      </c>
      <c r="G16" s="21"/>
      <c r="H16" s="22" t="s">
        <v>10</v>
      </c>
      <c r="I16" s="22" t="s">
        <v>9</v>
      </c>
      <c r="J16" s="22"/>
      <c r="K16" s="25" t="s">
        <v>13</v>
      </c>
    </row>
    <row r="17" spans="1:12" s="99" customFormat="1" ht="12.75" customHeight="1">
      <c r="A17" s="109"/>
      <c r="B17" s="98"/>
      <c r="C17" s="31" t="s">
        <v>7</v>
      </c>
      <c r="D17" s="18"/>
      <c r="E17" s="82"/>
      <c r="F17" s="23" t="s">
        <v>15</v>
      </c>
      <c r="G17" s="18" t="s">
        <v>20</v>
      </c>
      <c r="H17" s="83"/>
      <c r="I17" s="24" t="s">
        <v>16</v>
      </c>
      <c r="J17" s="100" t="s">
        <v>14</v>
      </c>
      <c r="K17" s="101">
        <f>E17*H17</f>
        <v>0</v>
      </c>
    </row>
    <row r="18" spans="1:12" s="99" customFormat="1" ht="12.75" customHeight="1">
      <c r="A18" s="109"/>
      <c r="B18" s="98"/>
      <c r="C18" s="18"/>
      <c r="D18" s="18"/>
      <c r="E18" s="18"/>
      <c r="F18" s="18"/>
      <c r="G18" s="18"/>
      <c r="K18" s="102"/>
    </row>
    <row r="19" spans="1:12" s="99" customFormat="1" ht="12.75" customHeight="1">
      <c r="A19" s="109"/>
      <c r="B19" s="98"/>
      <c r="C19" s="18"/>
      <c r="D19" s="18"/>
      <c r="E19" s="21" t="s">
        <v>12</v>
      </c>
      <c r="F19" s="21" t="s">
        <v>9</v>
      </c>
      <c r="G19" s="21"/>
      <c r="H19" s="22" t="s">
        <v>10</v>
      </c>
      <c r="I19" s="22" t="s">
        <v>9</v>
      </c>
      <c r="J19" s="22"/>
      <c r="K19" s="102"/>
    </row>
    <row r="20" spans="1:12" s="99" customFormat="1" ht="12.75" customHeight="1">
      <c r="A20" s="109"/>
      <c r="B20" s="98"/>
      <c r="C20" s="31" t="s">
        <v>11</v>
      </c>
      <c r="D20" s="18"/>
      <c r="E20" s="84"/>
      <c r="F20" s="23" t="s">
        <v>70</v>
      </c>
      <c r="G20" s="18" t="s">
        <v>20</v>
      </c>
      <c r="H20" s="83"/>
      <c r="I20" s="24" t="s">
        <v>17</v>
      </c>
      <c r="J20" s="99" t="s">
        <v>14</v>
      </c>
      <c r="K20" s="101">
        <f>K17*E20*(H20/12)</f>
        <v>0</v>
      </c>
    </row>
    <row r="21" spans="1:12" s="99" customFormat="1" ht="12.75" customHeight="1">
      <c r="A21" s="109"/>
      <c r="B21" s="98"/>
      <c r="C21" s="31"/>
      <c r="D21" s="18"/>
      <c r="E21" s="60"/>
      <c r="F21" s="23"/>
      <c r="G21" s="18"/>
      <c r="H21" s="61"/>
      <c r="I21" s="24"/>
      <c r="K21" s="101"/>
    </row>
    <row r="22" spans="1:12" s="99" customFormat="1" ht="12.75" customHeight="1">
      <c r="A22" s="109"/>
      <c r="B22" s="98"/>
      <c r="C22" s="31" t="s">
        <v>60</v>
      </c>
      <c r="D22" s="18"/>
      <c r="E22" s="60"/>
      <c r="F22" s="23"/>
      <c r="G22" s="18"/>
      <c r="H22" s="61"/>
      <c r="I22" s="67"/>
      <c r="K22" s="103"/>
    </row>
    <row r="23" spans="1:12" s="99" customFormat="1" ht="12.75" customHeight="1">
      <c r="A23" s="109"/>
      <c r="B23" s="98"/>
      <c r="C23" s="18"/>
      <c r="D23" s="18"/>
      <c r="E23" s="18"/>
      <c r="F23" s="18"/>
      <c r="G23" s="18"/>
    </row>
    <row r="24" spans="1:12" s="99" customFormat="1" ht="12.75" customHeight="1">
      <c r="A24" s="109"/>
      <c r="B24" s="98"/>
      <c r="C24" s="49" t="s">
        <v>18</v>
      </c>
      <c r="D24" s="19"/>
      <c r="E24" s="18"/>
      <c r="F24" s="18"/>
      <c r="G24" s="18"/>
    </row>
    <row r="25" spans="1:12" s="99" customFormat="1" ht="12.75" customHeight="1">
      <c r="A25" s="109"/>
      <c r="B25" s="98"/>
      <c r="C25" s="30" t="s">
        <v>49</v>
      </c>
      <c r="D25" s="55"/>
      <c r="E25" s="37" t="s">
        <v>8</v>
      </c>
      <c r="F25" s="37" t="s">
        <v>9</v>
      </c>
      <c r="G25" s="37"/>
      <c r="H25" s="37" t="s">
        <v>10</v>
      </c>
      <c r="I25" s="38" t="s">
        <v>9</v>
      </c>
      <c r="L25" s="52"/>
    </row>
    <row r="26" spans="1:12" s="99" customFormat="1" ht="12.75" customHeight="1">
      <c r="A26" s="109"/>
      <c r="B26" s="98"/>
      <c r="C26" s="71" t="s">
        <v>34</v>
      </c>
      <c r="D26" s="28"/>
      <c r="E26" s="72"/>
      <c r="F26" s="34" t="s">
        <v>19</v>
      </c>
      <c r="G26" s="36" t="s">
        <v>20</v>
      </c>
      <c r="H26" s="73"/>
      <c r="I26" s="34" t="s">
        <v>21</v>
      </c>
      <c r="J26" s="35" t="s">
        <v>14</v>
      </c>
      <c r="K26" s="46">
        <f>E26*H26</f>
        <v>0</v>
      </c>
      <c r="L26" s="52"/>
    </row>
    <row r="27" spans="1:12" s="99" customFormat="1" ht="12.75" customHeight="1">
      <c r="A27" s="109"/>
      <c r="B27" s="98"/>
      <c r="C27" s="71" t="s">
        <v>22</v>
      </c>
      <c r="D27" s="28"/>
      <c r="E27" s="72"/>
      <c r="F27" s="34" t="s">
        <v>19</v>
      </c>
      <c r="G27" s="36" t="s">
        <v>20</v>
      </c>
      <c r="H27" s="73"/>
      <c r="I27" s="34" t="s">
        <v>21</v>
      </c>
      <c r="J27" s="35"/>
      <c r="K27" s="46">
        <f t="shared" ref="K27:K33" si="0">E27*H27</f>
        <v>0</v>
      </c>
      <c r="L27" s="52"/>
    </row>
    <row r="28" spans="1:12" s="99" customFormat="1" ht="12.75" customHeight="1">
      <c r="A28" s="109"/>
      <c r="B28" s="98"/>
      <c r="C28" s="71" t="s">
        <v>35</v>
      </c>
      <c r="D28" s="28"/>
      <c r="E28" s="72"/>
      <c r="F28" s="34" t="s">
        <v>25</v>
      </c>
      <c r="G28" s="36" t="s">
        <v>20</v>
      </c>
      <c r="H28" s="73"/>
      <c r="I28" s="34" t="s">
        <v>26</v>
      </c>
      <c r="J28" s="35" t="s">
        <v>14</v>
      </c>
      <c r="K28" s="46">
        <f t="shared" si="0"/>
        <v>0</v>
      </c>
      <c r="L28" s="52"/>
    </row>
    <row r="29" spans="1:12" s="99" customFormat="1" ht="12.75" customHeight="1">
      <c r="A29" s="109"/>
      <c r="B29" s="98"/>
      <c r="C29" s="71" t="s">
        <v>36</v>
      </c>
      <c r="D29" s="28"/>
      <c r="E29" s="72"/>
      <c r="F29" s="34" t="s">
        <v>23</v>
      </c>
      <c r="G29" s="36" t="s">
        <v>20</v>
      </c>
      <c r="H29" s="73"/>
      <c r="I29" s="34" t="s">
        <v>24</v>
      </c>
      <c r="J29" s="35" t="s">
        <v>14</v>
      </c>
      <c r="K29" s="46">
        <f t="shared" si="0"/>
        <v>0</v>
      </c>
      <c r="L29" s="52"/>
    </row>
    <row r="30" spans="1:12" s="99" customFormat="1" ht="12.75" customHeight="1">
      <c r="A30" s="109"/>
      <c r="B30" s="98"/>
      <c r="C30" s="71" t="s">
        <v>37</v>
      </c>
      <c r="D30" s="28"/>
      <c r="E30" s="72"/>
      <c r="F30" s="34" t="s">
        <v>25</v>
      </c>
      <c r="G30" s="36" t="s">
        <v>20</v>
      </c>
      <c r="H30" s="73"/>
      <c r="I30" s="34" t="s">
        <v>26</v>
      </c>
      <c r="J30" s="35" t="s">
        <v>14</v>
      </c>
      <c r="K30" s="46">
        <f t="shared" si="0"/>
        <v>0</v>
      </c>
      <c r="L30" s="52"/>
    </row>
    <row r="31" spans="1:12" s="99" customFormat="1" ht="12.75" customHeight="1">
      <c r="A31" s="109"/>
      <c r="B31" s="98"/>
      <c r="C31" s="71" t="s">
        <v>38</v>
      </c>
      <c r="D31" s="28"/>
      <c r="E31" s="72"/>
      <c r="F31" s="34" t="s">
        <v>25</v>
      </c>
      <c r="G31" s="36" t="s">
        <v>20</v>
      </c>
      <c r="H31" s="73"/>
      <c r="I31" s="34" t="s">
        <v>26</v>
      </c>
      <c r="J31" s="35" t="s">
        <v>14</v>
      </c>
      <c r="K31" s="46">
        <f t="shared" si="0"/>
        <v>0</v>
      </c>
      <c r="L31" s="52"/>
    </row>
    <row r="32" spans="1:12" s="99" customFormat="1" ht="12.75" customHeight="1">
      <c r="A32" s="109"/>
      <c r="B32" s="98"/>
      <c r="C32" s="71" t="s">
        <v>39</v>
      </c>
      <c r="D32" s="28"/>
      <c r="E32" s="72"/>
      <c r="F32" s="34" t="s">
        <v>19</v>
      </c>
      <c r="G32" s="36" t="s">
        <v>20</v>
      </c>
      <c r="H32" s="73"/>
      <c r="I32" s="34" t="s">
        <v>21</v>
      </c>
      <c r="J32" s="35" t="s">
        <v>14</v>
      </c>
      <c r="K32" s="46">
        <f t="shared" si="0"/>
        <v>0</v>
      </c>
      <c r="L32" s="52"/>
    </row>
    <row r="33" spans="1:12" s="99" customFormat="1" ht="12.75" customHeight="1">
      <c r="A33" s="109"/>
      <c r="B33" s="98"/>
      <c r="C33" s="71" t="s">
        <v>67</v>
      </c>
      <c r="D33" s="28"/>
      <c r="E33" s="72"/>
      <c r="F33" s="34" t="s">
        <v>15</v>
      </c>
      <c r="G33" s="36" t="s">
        <v>20</v>
      </c>
      <c r="H33" s="73"/>
      <c r="I33" s="34" t="s">
        <v>16</v>
      </c>
      <c r="J33" s="35" t="s">
        <v>14</v>
      </c>
      <c r="K33" s="46">
        <f t="shared" si="0"/>
        <v>0</v>
      </c>
      <c r="L33" s="52"/>
    </row>
    <row r="34" spans="1:12" s="99" customFormat="1" ht="12.75" customHeight="1">
      <c r="A34" s="109"/>
      <c r="B34" s="98"/>
      <c r="C34" s="71" t="s">
        <v>40</v>
      </c>
      <c r="D34" s="28"/>
      <c r="E34" s="52"/>
      <c r="F34" s="39"/>
      <c r="G34" s="39"/>
      <c r="H34" s="40"/>
      <c r="I34" s="41"/>
      <c r="J34" s="35"/>
      <c r="K34" s="72"/>
      <c r="L34" s="52"/>
    </row>
    <row r="35" spans="1:12" s="99" customFormat="1" ht="12.75" customHeight="1">
      <c r="A35" s="109"/>
      <c r="B35" s="98"/>
      <c r="C35" s="55" t="s">
        <v>50</v>
      </c>
      <c r="D35" s="29"/>
      <c r="E35" s="52"/>
      <c r="F35" s="52"/>
      <c r="G35" s="52"/>
      <c r="H35" s="52"/>
      <c r="I35" s="52"/>
      <c r="J35" s="52"/>
      <c r="K35" s="46">
        <f>K26+K27+K28+K29+K30+K31+K32+K33+K34</f>
        <v>0</v>
      </c>
      <c r="L35" s="52"/>
    </row>
    <row r="36" spans="1:12" s="99" customFormat="1" ht="12.75" customHeight="1">
      <c r="A36" s="109"/>
      <c r="B36" s="98"/>
      <c r="C36" s="55"/>
      <c r="D36" s="29"/>
      <c r="E36" s="52"/>
      <c r="F36" s="52"/>
      <c r="G36" s="52"/>
      <c r="H36" s="52"/>
      <c r="I36" s="52"/>
      <c r="J36" s="52"/>
      <c r="K36" s="43"/>
      <c r="L36" s="52"/>
    </row>
    <row r="37" spans="1:12" s="99" customFormat="1" ht="12.75" customHeight="1">
      <c r="A37" s="109"/>
      <c r="B37" s="98"/>
      <c r="C37" s="30" t="s">
        <v>51</v>
      </c>
      <c r="D37" s="45"/>
      <c r="E37" s="52"/>
      <c r="F37" s="52"/>
      <c r="G37" s="52"/>
      <c r="H37" s="52"/>
      <c r="I37" s="52"/>
      <c r="J37" s="52"/>
      <c r="K37" s="52"/>
      <c r="L37" s="52"/>
    </row>
    <row r="38" spans="1:12" s="99" customFormat="1" ht="12.75" customHeight="1">
      <c r="A38" s="109"/>
      <c r="B38" s="98"/>
      <c r="C38" s="71" t="s">
        <v>28</v>
      </c>
      <c r="D38" s="28"/>
      <c r="E38" s="52"/>
      <c r="F38" s="52"/>
      <c r="G38" s="52"/>
      <c r="H38" s="52"/>
      <c r="I38" s="52"/>
      <c r="J38" s="52"/>
      <c r="K38" s="78"/>
      <c r="L38" s="52"/>
    </row>
    <row r="39" spans="1:12" s="99" customFormat="1" ht="12.75" customHeight="1">
      <c r="A39" s="109"/>
      <c r="B39" s="98"/>
      <c r="C39" s="71" t="s">
        <v>29</v>
      </c>
      <c r="D39" s="28"/>
      <c r="E39" s="52"/>
      <c r="F39" s="52"/>
      <c r="G39" s="52"/>
      <c r="H39" s="52"/>
      <c r="I39" s="52"/>
      <c r="J39" s="52"/>
      <c r="K39" s="78"/>
      <c r="L39" s="52"/>
    </row>
    <row r="40" spans="1:12" s="99" customFormat="1" ht="12.75" customHeight="1">
      <c r="A40" s="109"/>
      <c r="B40" s="98"/>
      <c r="C40" s="71" t="s">
        <v>45</v>
      </c>
      <c r="D40" s="28"/>
      <c r="E40" s="52"/>
      <c r="F40" s="52"/>
      <c r="G40" s="52"/>
      <c r="H40" s="52"/>
      <c r="I40" s="52"/>
      <c r="J40" s="52"/>
      <c r="K40" s="78"/>
      <c r="L40" s="52"/>
    </row>
    <row r="41" spans="1:12" s="99" customFormat="1" ht="12.75" customHeight="1">
      <c r="A41" s="109"/>
      <c r="B41" s="98"/>
      <c r="C41" s="71" t="s">
        <v>27</v>
      </c>
      <c r="D41" s="28"/>
      <c r="E41" s="52"/>
      <c r="F41" s="52"/>
      <c r="G41" s="52"/>
      <c r="H41" s="52"/>
      <c r="I41" s="52"/>
      <c r="J41" s="52"/>
      <c r="K41" s="78"/>
      <c r="L41" s="52"/>
    </row>
    <row r="42" spans="1:12" s="99" customFormat="1" ht="12.75" customHeight="1">
      <c r="A42" s="109"/>
      <c r="B42" s="98"/>
      <c r="C42" s="56" t="s">
        <v>30</v>
      </c>
      <c r="D42" s="56"/>
      <c r="E42" s="74"/>
      <c r="F42" s="23" t="s">
        <v>70</v>
      </c>
      <c r="G42" s="36" t="s">
        <v>20</v>
      </c>
      <c r="H42" s="76"/>
      <c r="I42" s="44" t="s">
        <v>17</v>
      </c>
      <c r="J42" s="35" t="s">
        <v>14</v>
      </c>
      <c r="K42" s="47">
        <f>((K35+K38+K39+K40+K41)*E42*H42)/12</f>
        <v>0</v>
      </c>
      <c r="L42" s="33"/>
    </row>
    <row r="43" spans="1:12" s="99" customFormat="1" ht="12.75" customHeight="1">
      <c r="A43" s="109"/>
      <c r="B43" s="98"/>
      <c r="C43" s="56" t="s">
        <v>31</v>
      </c>
      <c r="D43" s="56"/>
      <c r="E43" s="72"/>
      <c r="F43" s="32" t="s">
        <v>32</v>
      </c>
      <c r="G43" s="36" t="s">
        <v>20</v>
      </c>
      <c r="H43" s="77"/>
      <c r="I43" s="34" t="s">
        <v>33</v>
      </c>
      <c r="J43" s="35" t="s">
        <v>14</v>
      </c>
      <c r="K43" s="48">
        <f>E43*H43</f>
        <v>0</v>
      </c>
      <c r="L43" s="52"/>
    </row>
    <row r="44" spans="1:12" s="99" customFormat="1" ht="12.75" customHeight="1">
      <c r="A44" s="109"/>
      <c r="B44" s="98"/>
      <c r="C44" s="56" t="s">
        <v>44</v>
      </c>
      <c r="D44" s="56"/>
      <c r="E44" s="75"/>
      <c r="F44" s="32" t="s">
        <v>46</v>
      </c>
      <c r="G44" s="36"/>
      <c r="H44" s="42"/>
      <c r="I44" s="34"/>
      <c r="J44" s="35" t="s">
        <v>14</v>
      </c>
      <c r="K44" s="81">
        <f>(K17+K20)*E44+(K35+K38+K39+K40+K41+K42+K43)*0.005</f>
        <v>0</v>
      </c>
      <c r="L44" s="52"/>
    </row>
    <row r="45" spans="1:12" s="99" customFormat="1" ht="12.75" customHeight="1">
      <c r="A45" s="109"/>
      <c r="B45" s="98"/>
      <c r="C45" s="59" t="s">
        <v>58</v>
      </c>
      <c r="K45" s="104">
        <f>K38+K39+K40+K41+K42+K43+K44</f>
        <v>0</v>
      </c>
      <c r="L45" s="52"/>
    </row>
    <row r="46" spans="1:12" s="99" customFormat="1" ht="12.75" customHeight="1">
      <c r="A46" s="109"/>
      <c r="B46" s="98"/>
      <c r="C46" s="30"/>
      <c r="D46" s="52"/>
      <c r="E46" s="52"/>
      <c r="F46" s="52"/>
      <c r="G46" s="52"/>
      <c r="H46" s="52"/>
      <c r="I46" s="52"/>
      <c r="J46" s="52"/>
      <c r="K46" s="54"/>
      <c r="L46" s="52"/>
    </row>
    <row r="47" spans="1:12" s="99" customFormat="1" ht="12.75" customHeight="1">
      <c r="A47" s="109"/>
      <c r="B47" s="98"/>
      <c r="C47" s="55" t="s">
        <v>52</v>
      </c>
      <c r="D47" s="52"/>
      <c r="E47" s="52"/>
      <c r="F47" s="52"/>
      <c r="G47" s="52"/>
      <c r="H47" s="52"/>
      <c r="I47" s="52"/>
      <c r="J47" s="52"/>
      <c r="K47" s="54">
        <f>K35+K45</f>
        <v>0</v>
      </c>
      <c r="L47" s="52"/>
    </row>
    <row r="48" spans="1:12" s="99" customFormat="1" ht="12.75" customHeight="1">
      <c r="A48" s="109"/>
      <c r="B48" s="98"/>
      <c r="C48" s="30"/>
      <c r="D48" s="52"/>
      <c r="E48" s="52"/>
      <c r="F48" s="52"/>
      <c r="G48" s="52"/>
      <c r="H48" s="52"/>
      <c r="I48" s="52"/>
      <c r="J48" s="52"/>
      <c r="K48" s="54"/>
      <c r="L48" s="52"/>
    </row>
    <row r="49" spans="1:13" s="99" customFormat="1" ht="12.75" customHeight="1">
      <c r="A49" s="109"/>
      <c r="B49" s="98"/>
      <c r="C49" s="53" t="s">
        <v>53</v>
      </c>
      <c r="D49" s="53"/>
      <c r="E49" s="52"/>
      <c r="F49" s="52"/>
      <c r="G49" s="52"/>
      <c r="H49" s="52"/>
      <c r="I49" s="52"/>
      <c r="J49" s="52"/>
      <c r="K49" s="58"/>
      <c r="L49" s="52"/>
      <c r="M49" s="52"/>
    </row>
    <row r="50" spans="1:13" s="99" customFormat="1" ht="12.75" customHeight="1">
      <c r="A50" s="109"/>
      <c r="B50" s="98"/>
      <c r="C50" s="57" t="s">
        <v>54</v>
      </c>
      <c r="D50" s="52"/>
      <c r="E50" s="52"/>
      <c r="F50" s="52"/>
      <c r="G50" s="52"/>
      <c r="H50" s="52"/>
      <c r="I50" s="52"/>
      <c r="J50" s="52"/>
      <c r="K50" s="72"/>
      <c r="L50" s="52"/>
      <c r="M50" s="52"/>
    </row>
    <row r="51" spans="1:13" s="99" customFormat="1" ht="12.75" customHeight="1">
      <c r="A51" s="109"/>
      <c r="B51" s="98"/>
      <c r="C51" s="56" t="s">
        <v>55</v>
      </c>
      <c r="D51" s="52"/>
      <c r="E51" s="52"/>
      <c r="F51" s="52"/>
      <c r="G51" s="52"/>
      <c r="H51" s="52"/>
      <c r="I51" s="52"/>
      <c r="J51" s="52"/>
      <c r="K51" s="72"/>
      <c r="L51" s="52"/>
      <c r="M51" s="52"/>
    </row>
    <row r="52" spans="1:13" s="99" customFormat="1" ht="12.75" customHeight="1">
      <c r="A52" s="109"/>
      <c r="B52" s="98"/>
      <c r="C52" s="56" t="s">
        <v>56</v>
      </c>
      <c r="D52" s="52"/>
      <c r="E52" s="52"/>
      <c r="F52" s="52"/>
      <c r="G52" s="52"/>
      <c r="H52" s="52"/>
      <c r="I52" s="52"/>
      <c r="J52" s="52"/>
      <c r="K52" s="72"/>
      <c r="L52" s="52"/>
      <c r="M52" s="52"/>
    </row>
    <row r="53" spans="1:13" s="99" customFormat="1" ht="12.75" customHeight="1">
      <c r="A53" s="109"/>
      <c r="B53" s="98"/>
      <c r="C53" s="55" t="s">
        <v>57</v>
      </c>
      <c r="D53" s="52"/>
      <c r="E53" s="52"/>
      <c r="F53" s="52"/>
      <c r="G53" s="52"/>
      <c r="H53" s="52"/>
      <c r="I53" s="52"/>
      <c r="J53" s="52"/>
      <c r="K53" s="46">
        <f>K50+K51+K52</f>
        <v>0</v>
      </c>
      <c r="L53" s="52"/>
      <c r="M53" s="52"/>
    </row>
    <row r="54" spans="1:13" s="99" customFormat="1" ht="12.75" customHeight="1">
      <c r="A54" s="109"/>
      <c r="B54" s="98"/>
      <c r="C54" s="55"/>
      <c r="D54" s="52"/>
      <c r="E54" s="52"/>
      <c r="F54" s="52"/>
      <c r="G54" s="52"/>
      <c r="H54" s="52"/>
      <c r="I54" s="52"/>
      <c r="J54" s="52"/>
      <c r="K54" s="54"/>
    </row>
    <row r="55" spans="1:13" s="99" customFormat="1" ht="12.75" customHeight="1">
      <c r="A55" s="109"/>
      <c r="B55" s="98"/>
      <c r="C55" s="50" t="s">
        <v>41</v>
      </c>
      <c r="D55" s="52"/>
      <c r="E55" s="52"/>
      <c r="F55" s="52"/>
      <c r="G55" s="52"/>
      <c r="H55" s="52"/>
      <c r="I55" s="52"/>
      <c r="J55" s="52"/>
      <c r="K55" s="54"/>
    </row>
    <row r="56" spans="1:13" s="99" customFormat="1" ht="12.75" customHeight="1">
      <c r="A56" s="109"/>
      <c r="B56" s="98"/>
      <c r="C56" s="68" t="s">
        <v>59</v>
      </c>
      <c r="D56" s="69"/>
      <c r="E56" s="69"/>
      <c r="F56" s="69"/>
      <c r="G56" s="69"/>
      <c r="H56" s="69"/>
      <c r="I56" s="69"/>
      <c r="J56" s="52"/>
      <c r="K56" s="72"/>
    </row>
    <row r="57" spans="1:13" s="99" customFormat="1" ht="12.75" customHeight="1">
      <c r="A57" s="109"/>
      <c r="B57" s="98"/>
      <c r="C57" s="55"/>
      <c r="D57" s="52"/>
      <c r="E57" s="52"/>
      <c r="F57" s="52"/>
      <c r="G57" s="52"/>
      <c r="H57" s="52"/>
      <c r="I57" s="52"/>
      <c r="J57" s="52"/>
      <c r="K57" s="54"/>
    </row>
    <row r="58" spans="1:13" s="99" customFormat="1" ht="12.75" customHeight="1">
      <c r="A58" s="109"/>
      <c r="B58" s="98"/>
      <c r="C58" s="50" t="s">
        <v>42</v>
      </c>
      <c r="D58" s="52"/>
      <c r="E58" s="52"/>
      <c r="F58" s="52"/>
      <c r="G58" s="52"/>
      <c r="H58" s="52"/>
      <c r="I58" s="52"/>
      <c r="J58" s="52"/>
      <c r="K58" s="54"/>
    </row>
    <row r="59" spans="1:13" s="99" customFormat="1" ht="12.75" customHeight="1">
      <c r="A59" s="109"/>
      <c r="B59" s="98"/>
      <c r="C59" s="68" t="s">
        <v>43</v>
      </c>
      <c r="D59" s="69"/>
      <c r="E59" s="69"/>
      <c r="F59" s="69"/>
      <c r="G59" s="69"/>
      <c r="H59" s="69"/>
      <c r="I59" s="69"/>
      <c r="J59" s="52"/>
      <c r="K59" s="79"/>
    </row>
    <row r="60" spans="1:13" s="99" customFormat="1" ht="12.75" customHeight="1">
      <c r="A60" s="109"/>
      <c r="B60" s="98"/>
      <c r="C60" s="68" t="s">
        <v>47</v>
      </c>
      <c r="D60" s="69"/>
      <c r="E60" s="69"/>
      <c r="F60" s="69"/>
      <c r="G60" s="69"/>
      <c r="H60" s="69"/>
      <c r="I60" s="69"/>
      <c r="J60" s="52"/>
      <c r="K60" s="72"/>
    </row>
    <row r="61" spans="1:13" s="99" customFormat="1" ht="12.75" customHeight="1">
      <c r="A61" s="109"/>
      <c r="B61" s="98"/>
      <c r="C61" s="55"/>
      <c r="D61" s="52"/>
      <c r="E61" s="52"/>
      <c r="F61" s="52"/>
      <c r="G61" s="52"/>
      <c r="H61" s="52"/>
      <c r="I61" s="52"/>
      <c r="J61" s="52"/>
      <c r="K61" s="54"/>
    </row>
    <row r="62" spans="1:13" s="99" customFormat="1" ht="12.75" customHeight="1">
      <c r="A62" s="109"/>
      <c r="B62" s="98"/>
      <c r="C62" s="64" t="s">
        <v>63</v>
      </c>
      <c r="D62" s="65"/>
      <c r="E62" s="65"/>
      <c r="F62" s="52"/>
      <c r="G62" s="52"/>
      <c r="H62" s="52"/>
      <c r="I62" s="52"/>
      <c r="J62" s="52"/>
      <c r="K62" s="54"/>
    </row>
    <row r="63" spans="1:13" s="99" customFormat="1" ht="12.75" customHeight="1">
      <c r="A63" s="109"/>
      <c r="B63" s="98"/>
      <c r="C63" s="31" t="s">
        <v>61</v>
      </c>
      <c r="D63" s="18"/>
      <c r="E63" s="18"/>
      <c r="F63" s="18"/>
      <c r="G63" s="18"/>
      <c r="K63" s="101">
        <f>K17+K20+K22</f>
        <v>0</v>
      </c>
    </row>
    <row r="64" spans="1:13" s="99" customFormat="1" ht="12.75" customHeight="1">
      <c r="A64" s="109"/>
      <c r="B64" s="98"/>
      <c r="C64" s="56" t="s">
        <v>18</v>
      </c>
      <c r="D64" s="52"/>
      <c r="E64" s="52"/>
      <c r="F64" s="52"/>
      <c r="G64" s="52"/>
      <c r="H64" s="52"/>
      <c r="I64" s="52"/>
      <c r="J64" s="52"/>
      <c r="K64" s="62">
        <f>K47+K53</f>
        <v>0</v>
      </c>
    </row>
    <row r="65" spans="1:12" s="99" customFormat="1" ht="12.75" customHeight="1">
      <c r="A65" s="109"/>
      <c r="B65" s="98"/>
      <c r="C65" s="66" t="s">
        <v>64</v>
      </c>
      <c r="D65" s="52"/>
      <c r="E65" s="52"/>
      <c r="F65" s="52"/>
      <c r="G65" s="52"/>
      <c r="H65" s="52"/>
      <c r="I65" s="52"/>
      <c r="J65" s="52" t="s">
        <v>14</v>
      </c>
      <c r="K65" s="54">
        <f>K63+K64</f>
        <v>0</v>
      </c>
    </row>
    <row r="66" spans="1:12" s="99" customFormat="1" ht="12.75" customHeight="1">
      <c r="A66" s="109"/>
      <c r="B66" s="98"/>
      <c r="C66" s="66"/>
      <c r="D66" s="52"/>
      <c r="E66" s="52"/>
      <c r="F66" s="52"/>
      <c r="G66" s="52"/>
      <c r="H66" s="52"/>
      <c r="I66" s="52"/>
      <c r="J66" s="52"/>
      <c r="K66" s="54"/>
    </row>
    <row r="67" spans="1:12" s="99" customFormat="1" ht="12.75" customHeight="1">
      <c r="A67" s="109"/>
      <c r="B67" s="98"/>
      <c r="C67" s="56" t="s">
        <v>41</v>
      </c>
      <c r="D67" s="52"/>
      <c r="E67" s="52"/>
      <c r="F67" s="52"/>
      <c r="G67" s="52"/>
      <c r="H67" s="52"/>
      <c r="I67" s="52"/>
      <c r="J67" s="52"/>
      <c r="K67" s="54">
        <f>K56</f>
        <v>0</v>
      </c>
    </row>
    <row r="68" spans="1:12" s="99" customFormat="1" ht="12.75" customHeight="1">
      <c r="A68" s="109"/>
      <c r="B68" s="98"/>
      <c r="C68" s="56" t="s">
        <v>42</v>
      </c>
      <c r="D68" s="52"/>
      <c r="E68" s="52"/>
      <c r="F68" s="52"/>
      <c r="G68" s="52"/>
      <c r="H68" s="52"/>
      <c r="I68" s="52"/>
      <c r="J68" s="52"/>
      <c r="K68" s="62">
        <f>K59+K60</f>
        <v>0</v>
      </c>
    </row>
    <row r="69" spans="1:12" s="99" customFormat="1" ht="12.75" customHeight="1">
      <c r="A69" s="109"/>
      <c r="B69" s="98"/>
      <c r="C69" s="66" t="s">
        <v>65</v>
      </c>
      <c r="D69" s="52"/>
      <c r="E69" s="52"/>
      <c r="F69" s="52"/>
      <c r="G69" s="52"/>
      <c r="H69" s="52"/>
      <c r="I69" s="52"/>
      <c r="J69" s="52" t="s">
        <v>14</v>
      </c>
      <c r="K69" s="54">
        <f>K67+K68</f>
        <v>0</v>
      </c>
    </row>
    <row r="70" spans="1:12" s="99" customFormat="1" ht="12.75" customHeight="1">
      <c r="A70" s="109"/>
      <c r="B70" s="98"/>
      <c r="C70" s="56"/>
      <c r="D70" s="52"/>
      <c r="E70" s="52"/>
      <c r="F70" s="52"/>
      <c r="G70" s="52"/>
      <c r="H70" s="52"/>
      <c r="I70" s="52"/>
      <c r="J70" s="52"/>
      <c r="K70" s="54"/>
    </row>
    <row r="71" spans="1:12" s="99" customFormat="1" ht="12.75" customHeight="1">
      <c r="A71" s="109"/>
      <c r="B71" s="98"/>
      <c r="C71" s="56" t="s">
        <v>66</v>
      </c>
      <c r="D71" s="52"/>
      <c r="E71" s="52"/>
      <c r="F71" s="52"/>
      <c r="G71" s="52"/>
      <c r="H71" s="52"/>
      <c r="I71" s="52"/>
      <c r="J71" s="52"/>
      <c r="K71" s="54">
        <f>K65-K69</f>
        <v>0</v>
      </c>
    </row>
    <row r="72" spans="1:12" s="99" customFormat="1" ht="12.75" customHeight="1">
      <c r="A72" s="109"/>
      <c r="B72" s="98"/>
      <c r="C72" s="55"/>
      <c r="D72" s="52"/>
      <c r="E72" s="52"/>
      <c r="F72" s="52"/>
      <c r="G72" s="52"/>
      <c r="H72" s="52"/>
      <c r="I72" s="52"/>
      <c r="J72" s="52"/>
      <c r="K72" s="54"/>
    </row>
    <row r="73" spans="1:12" s="106" customFormat="1" ht="12.75" customHeight="1">
      <c r="A73" s="110"/>
      <c r="B73" s="105"/>
      <c r="C73" s="26" t="s">
        <v>73</v>
      </c>
      <c r="D73" s="26"/>
      <c r="E73" s="26"/>
      <c r="F73" s="27"/>
      <c r="G73" s="27"/>
      <c r="H73" s="8"/>
      <c r="I73" s="2"/>
      <c r="J73" s="2"/>
      <c r="K73" s="2"/>
      <c r="L73" s="2"/>
    </row>
    <row r="74" spans="1:12" s="106" customFormat="1" ht="12.75" customHeight="1">
      <c r="A74" s="110"/>
      <c r="B74" s="105"/>
      <c r="C74" s="12" t="s">
        <v>2</v>
      </c>
      <c r="D74" s="12"/>
      <c r="E74" s="13"/>
      <c r="F74" s="11"/>
      <c r="G74" s="11"/>
      <c r="H74" s="11"/>
      <c r="I74" s="2"/>
      <c r="J74" s="2"/>
      <c r="K74" s="2"/>
      <c r="L74" s="2"/>
    </row>
    <row r="75" spans="1:12" s="106" customFormat="1" ht="12.75" customHeight="1">
      <c r="A75" s="110"/>
      <c r="B75" s="105"/>
      <c r="C75" s="14" t="s">
        <v>0</v>
      </c>
      <c r="D75" s="14"/>
      <c r="E75" s="14"/>
      <c r="F75" s="11"/>
      <c r="G75" s="11"/>
      <c r="H75" s="11"/>
      <c r="I75" s="2"/>
      <c r="J75" s="2"/>
      <c r="K75" s="2"/>
      <c r="L75" s="2"/>
    </row>
    <row r="76" spans="1:12" s="106" customFormat="1" ht="12.75" customHeight="1">
      <c r="A76" s="110"/>
      <c r="B76" s="105"/>
      <c r="C76" s="15">
        <f ca="1">NOW()</f>
        <v>42010.403952314817</v>
      </c>
      <c r="D76" s="15"/>
      <c r="E76" s="15"/>
      <c r="F76" s="11"/>
      <c r="G76" s="11"/>
      <c r="H76" s="11"/>
      <c r="I76" s="2"/>
      <c r="J76" s="2"/>
      <c r="K76" s="2"/>
      <c r="L76" s="2"/>
    </row>
    <row r="77" spans="1:12" s="106" customFormat="1" ht="12.75" customHeight="1">
      <c r="A77" s="110"/>
      <c r="B77" s="105"/>
      <c r="C77" s="15"/>
      <c r="D77" s="15"/>
      <c r="E77" s="15"/>
      <c r="F77" s="11"/>
      <c r="G77" s="11"/>
      <c r="H77" s="11"/>
      <c r="I77" s="2"/>
      <c r="J77" s="2"/>
      <c r="K77" s="2"/>
      <c r="L77" s="2"/>
    </row>
    <row r="78" spans="1:12" s="106" customFormat="1" ht="12.75" customHeight="1">
      <c r="A78" s="110"/>
      <c r="B78" s="105"/>
      <c r="C78" s="16" t="s">
        <v>1</v>
      </c>
      <c r="D78" s="16"/>
      <c r="E78" s="16"/>
      <c r="F78" s="17"/>
      <c r="G78" s="17"/>
      <c r="H78" s="17"/>
      <c r="I78" s="2"/>
      <c r="J78" s="2"/>
      <c r="K78" s="2"/>
      <c r="L78" s="2"/>
    </row>
    <row r="79" spans="1:12" s="106" customFormat="1" ht="12.75" customHeight="1">
      <c r="A79" s="110"/>
      <c r="B79" s="105"/>
      <c r="C79" s="94" t="s">
        <v>6</v>
      </c>
      <c r="D79" s="94"/>
      <c r="E79" s="94"/>
      <c r="F79" s="94"/>
      <c r="G79" s="94"/>
      <c r="H79" s="94"/>
      <c r="I79" s="94"/>
      <c r="J79" s="94"/>
      <c r="K79" s="94"/>
      <c r="L79" s="80"/>
    </row>
    <row r="80" spans="1:12" s="106" customFormat="1" ht="12.75" customHeight="1">
      <c r="A80" s="110"/>
      <c r="B80" s="105"/>
      <c r="C80" s="94"/>
      <c r="D80" s="94"/>
      <c r="E80" s="94"/>
      <c r="F80" s="94"/>
      <c r="G80" s="94"/>
      <c r="H80" s="94"/>
      <c r="I80" s="94"/>
      <c r="J80" s="94"/>
      <c r="K80" s="94"/>
      <c r="L80" s="80"/>
    </row>
    <row r="81" spans="1:12" s="106" customFormat="1" ht="18" customHeight="1">
      <c r="A81" s="110"/>
      <c r="B81" s="105"/>
      <c r="C81" s="94" t="s">
        <v>5</v>
      </c>
      <c r="D81" s="94"/>
      <c r="E81" s="94"/>
      <c r="F81" s="94"/>
      <c r="G81" s="94"/>
      <c r="H81" s="94"/>
      <c r="I81" s="94"/>
      <c r="J81" s="94"/>
      <c r="K81" s="94"/>
      <c r="L81" s="80"/>
    </row>
    <row r="82" spans="1:12" s="106" customFormat="1" ht="12.75" customHeight="1">
      <c r="A82" s="110"/>
      <c r="B82" s="105"/>
      <c r="C82" s="7"/>
      <c r="D82" s="7"/>
      <c r="E82" s="7"/>
      <c r="F82" s="7"/>
      <c r="G82" s="7"/>
      <c r="I82" s="2"/>
      <c r="J82" s="2"/>
      <c r="K82" s="2"/>
      <c r="L82" s="2"/>
    </row>
    <row r="83" spans="1:12" s="106" customFormat="1" ht="12.75" customHeight="1">
      <c r="A83" s="110"/>
      <c r="B83" s="105"/>
      <c r="C83" s="7"/>
      <c r="D83" s="7"/>
      <c r="E83" s="7"/>
      <c r="F83" s="7"/>
      <c r="G83" s="7"/>
      <c r="I83" s="2"/>
      <c r="J83" s="2"/>
      <c r="K83" s="2"/>
      <c r="L83" s="2"/>
    </row>
    <row r="84" spans="1:12" s="106" customFormat="1" ht="12.75" customHeight="1">
      <c r="A84" s="110"/>
      <c r="B84" s="105"/>
      <c r="C84" s="7"/>
      <c r="D84" s="7"/>
      <c r="E84" s="7"/>
      <c r="F84" s="7"/>
      <c r="G84" s="7"/>
      <c r="I84" s="2"/>
      <c r="J84" s="2"/>
      <c r="K84" s="2"/>
      <c r="L84" s="2"/>
    </row>
    <row r="85" spans="1:12" s="97" customFormat="1" ht="12.75" customHeight="1">
      <c r="A85" s="108"/>
      <c r="B85" s="96"/>
      <c r="C85" s="7"/>
      <c r="D85" s="7"/>
      <c r="E85" s="7"/>
      <c r="F85" s="7"/>
      <c r="G85" s="7"/>
      <c r="I85" s="1"/>
      <c r="J85" s="1"/>
      <c r="K85" s="1"/>
      <c r="L85" s="1"/>
    </row>
    <row r="90" spans="1:12" ht="14.25" customHeight="1"/>
    <row r="92" spans="1:12" ht="15" customHeight="1"/>
  </sheetData>
  <sheetProtection sheet="1" objects="1" scenarios="1"/>
  <mergeCells count="3">
    <mergeCell ref="E8:K13"/>
    <mergeCell ref="C79:K80"/>
    <mergeCell ref="C81:K81"/>
  </mergeCells>
  <hyperlinks>
    <hyperlink ref="C74" r:id="rId1"/>
    <hyperlink ref="C3" r:id="rId2" display="For more information see File B1-73 Raising Versus Buying Heifers for Beef Cow Replacement"/>
  </hyperlinks>
  <pageMargins left="0.7" right="0.7" top="0.75" bottom="0.75" header="0.3" footer="0.3"/>
  <pageSetup scale="81" orientation="portrait" r:id="rId3"/>
  <rowBreaks count="1" manualBreakCount="1">
    <brk id="61" min="2" max="10"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Example</vt:lpstr>
      <vt:lpstr>Blank</vt:lpstr>
      <vt:lpstr>Blank!Print_Area</vt:lpstr>
      <vt:lpstr>Example!Print_Area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Lee [ECON]</dc:creator>
  <cp:lastModifiedBy>Johanns, Ann M [ECONA]</cp:lastModifiedBy>
  <cp:lastPrinted>2015-01-06T15:29:00Z</cp:lastPrinted>
  <dcterms:created xsi:type="dcterms:W3CDTF">2012-08-02T15:27:30Z</dcterms:created>
  <dcterms:modified xsi:type="dcterms:W3CDTF">2015-01-06T15:42:05Z</dcterms:modified>
</cp:coreProperties>
</file>