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1 - Production\1 - AnSc 441\1- Lecture\"/>
    </mc:Choice>
  </mc:AlternateContent>
  <bookViews>
    <workbookView xWindow="0" yWindow="0" windowWidth="17256" windowHeight="7848"/>
  </bookViews>
  <sheets>
    <sheet name="Creep Feeding Spreadsheet" sheetId="1" r:id="rId1"/>
    <sheet name=" Guideline Tables 1-3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C15" i="1" l="1"/>
  <c r="D15" i="1"/>
  <c r="E15" i="1"/>
  <c r="F15" i="1"/>
  <c r="G15" i="1"/>
  <c r="B16" i="1"/>
  <c r="C18" i="1"/>
  <c r="D18" i="1"/>
  <c r="E18" i="1"/>
  <c r="F18" i="1"/>
  <c r="G18" i="1"/>
  <c r="B18" i="1"/>
  <c r="C24" i="1" l="1"/>
  <c r="D24" i="1"/>
  <c r="E24" i="1"/>
  <c r="F24" i="1"/>
  <c r="G24" i="1"/>
  <c r="B24" i="1"/>
  <c r="C22" i="1"/>
  <c r="D22" i="1"/>
  <c r="E22" i="1"/>
  <c r="F22" i="1"/>
  <c r="G22" i="1"/>
  <c r="B22" i="1"/>
  <c r="B25" i="1" s="1"/>
  <c r="C17" i="1"/>
  <c r="D17" i="1"/>
  <c r="E17" i="1"/>
  <c r="F17" i="1"/>
  <c r="G17" i="1"/>
  <c r="B17" i="1"/>
  <c r="B19" i="1" s="1"/>
  <c r="C16" i="1"/>
  <c r="D16" i="1"/>
  <c r="E16" i="1"/>
  <c r="F16" i="1"/>
  <c r="G16" i="1"/>
  <c r="G19" i="1" s="1"/>
  <c r="C19" i="1" l="1"/>
  <c r="E19" i="1"/>
  <c r="E20" i="1" s="1"/>
  <c r="E21" i="1" s="1"/>
  <c r="E25" i="1"/>
  <c r="G25" i="1"/>
  <c r="C25" i="1"/>
  <c r="F19" i="1"/>
  <c r="F20" i="1" s="1"/>
  <c r="F21" i="1" s="1"/>
  <c r="F25" i="1"/>
  <c r="D19" i="1"/>
  <c r="D20" i="1" s="1"/>
  <c r="D21" i="1" s="1"/>
  <c r="D25" i="1"/>
  <c r="G20" i="1"/>
  <c r="C20" i="1"/>
  <c r="B20" i="1"/>
  <c r="G23" i="1" l="1"/>
  <c r="G21" i="1"/>
  <c r="C23" i="1"/>
  <c r="C21" i="1"/>
  <c r="B23" i="1"/>
  <c r="B21" i="1"/>
  <c r="D23" i="1"/>
  <c r="E23" i="1"/>
  <c r="F23" i="1"/>
</calcChain>
</file>

<file path=xl/sharedStrings.xml><?xml version="1.0" encoding="utf-8"?>
<sst xmlns="http://schemas.openxmlformats.org/spreadsheetml/2006/main" count="67" uniqueCount="64">
  <si>
    <t>Scenario</t>
  </si>
  <si>
    <t>Est. normal weaning weight, lb</t>
  </si>
  <si>
    <t>Est. non-creep fed calf market value at weaning, $/hd</t>
  </si>
  <si>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Delivered creep feed cost, $/t</t>
    </r>
  </si>
  <si>
    <r>
      <rPr>
        <vertAlign val="super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Length of time creep feed will be offered prior to weaning, d</t>
    </r>
  </si>
  <si>
    <r>
      <rPr>
        <vertAlign val="super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Based on pasture conditions and level of milk production, your best estimate for how much more a calf will weight due to consuming creep feed, lb</t>
    </r>
  </si>
  <si>
    <r>
      <rPr>
        <vertAlign val="super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Estimated difference in sale value between creep and non-creep fed calf</t>
    </r>
  </si>
  <si>
    <r>
      <rPr>
        <vertAlign val="super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Cost of creep feed, $/hd</t>
    </r>
  </si>
  <si>
    <r>
      <rPr>
        <vertAlign val="superscript"/>
        <sz val="11"/>
        <color theme="1"/>
        <rFont val="Calibri"/>
        <family val="2"/>
        <scheme val="minor"/>
      </rPr>
      <t xml:space="preserve">j </t>
    </r>
    <r>
      <rPr>
        <sz val="11"/>
        <color theme="1"/>
        <rFont val="Calibri"/>
        <family val="2"/>
        <scheme val="minor"/>
      </rPr>
      <t>Increase or decrease in gross profit, $/hd (does not include labor or equipment costs)</t>
    </r>
  </si>
  <si>
    <t>Est. creep-fed calf market value at weaning, $/hd</t>
  </si>
  <si>
    <t>Estimated Creep Feed Consumption</t>
  </si>
  <si>
    <t>Calf Age, mo.</t>
  </si>
  <si>
    <t>lb/d</t>
  </si>
  <si>
    <t>lb/mo</t>
  </si>
  <si>
    <t>1-2</t>
  </si>
  <si>
    <t>2-3</t>
  </si>
  <si>
    <t>3-4</t>
  </si>
  <si>
    <t>5-6</t>
  </si>
  <si>
    <t>6-7</t>
  </si>
  <si>
    <t>4-5</t>
  </si>
  <si>
    <t>Table 1. Estimated Average Creep Feed Consumption by Calf Age</t>
  </si>
  <si>
    <t>Table 2. Estimated Average Creep Feed Consumption by Time Before Weaning</t>
  </si>
  <si>
    <t>lb/period</t>
  </si>
  <si>
    <t>Creep Feed Period, d</t>
  </si>
  <si>
    <t>Table 3. Estimated Increase in Weaning Weight by ADG and Creep Feeding Period</t>
  </si>
  <si>
    <t>Time, d</t>
  </si>
  <si>
    <t>Increase in ADG Due to Creep Feeding, lb/d</t>
  </si>
  <si>
    <t>Total est.creep feed intake, lb/hd (see Guideline Table 2)</t>
  </si>
  <si>
    <t>Created by Dr. Ron Lemenager, Beef Extension Specialist, Purdue University Department of Animal Science</t>
  </si>
  <si>
    <r>
      <t>Creep feed period, days</t>
    </r>
    <r>
      <rPr>
        <b/>
        <vertAlign val="superscript"/>
        <sz val="16"/>
        <color theme="1"/>
        <rFont val="Calibri"/>
        <family val="2"/>
        <scheme val="minor"/>
      </rPr>
      <t>b</t>
    </r>
  </si>
  <si>
    <r>
      <t>Est. creep feed weight advantage, lb</t>
    </r>
    <r>
      <rPr>
        <b/>
        <vertAlign val="superscript"/>
        <sz val="16"/>
        <color theme="1"/>
        <rFont val="Calibri"/>
        <family val="2"/>
        <scheme val="minor"/>
      </rPr>
      <t xml:space="preserve">d </t>
    </r>
    <r>
      <rPr>
        <b/>
        <sz val="16"/>
        <color theme="1"/>
        <rFont val="Calibri"/>
        <family val="2"/>
        <scheme val="minor"/>
      </rPr>
      <t>(see Guideline Table 3)</t>
    </r>
  </si>
  <si>
    <r>
      <t>Est. increase in gross calf value due to creep feeding, $/hd</t>
    </r>
    <r>
      <rPr>
        <b/>
        <vertAlign val="superscript"/>
        <sz val="16"/>
        <color theme="1"/>
        <rFont val="Calibri"/>
        <family val="2"/>
        <scheme val="minor"/>
      </rPr>
      <t>g</t>
    </r>
  </si>
  <si>
    <r>
      <t>Est. creep feed cost, $/hd</t>
    </r>
    <r>
      <rPr>
        <b/>
        <vertAlign val="superscript"/>
        <sz val="16"/>
        <color theme="1"/>
        <rFont val="Calibri"/>
        <family val="2"/>
        <scheme val="minor"/>
      </rPr>
      <t>i</t>
    </r>
  </si>
  <si>
    <r>
      <t>Est. net income from creep feeding, $/hd</t>
    </r>
    <r>
      <rPr>
        <b/>
        <vertAlign val="superscript"/>
        <sz val="16"/>
        <color theme="1"/>
        <rFont val="Calibri"/>
        <family val="2"/>
        <scheme val="minor"/>
      </rPr>
      <t>j</t>
    </r>
  </si>
  <si>
    <t>This spreadsheet was created for producers to estimate the profitability of creep feeding calves using multiple scenarios.</t>
  </si>
  <si>
    <t xml:space="preserve">Guideline Tables 1-3 are provided under Tab 2 to assist producers in determining creep feeding consumption and added </t>
  </si>
  <si>
    <t>weaning weight due to creep feeding. Input cell are highlighted  in yellow and results are presented in black highlighted cells.</t>
  </si>
  <si>
    <t>When Should I Consider Creep Feeding - Decision Making Spreadsheet</t>
  </si>
  <si>
    <r>
      <t>Est. creep-fed calf weaning weight, lb</t>
    </r>
    <r>
      <rPr>
        <b/>
        <vertAlign val="superscript"/>
        <sz val="16"/>
        <color theme="1"/>
        <rFont val="Calibri"/>
        <family val="2"/>
        <scheme val="minor"/>
      </rPr>
      <t>e</t>
    </r>
  </si>
  <si>
    <t>Est. market price at weaning, $/cwt</t>
  </si>
  <si>
    <r>
      <t>Est. market price slide, $/cwt</t>
    </r>
    <r>
      <rPr>
        <b/>
        <vertAlign val="superscript"/>
        <sz val="16"/>
        <color theme="1"/>
        <rFont val="Calibri"/>
        <family val="2"/>
        <scheme val="minor"/>
      </rPr>
      <t>c</t>
    </r>
  </si>
  <si>
    <r>
      <rPr>
        <vertAlign val="super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Price discount for heavier calves, $/cwt</t>
    </r>
  </si>
  <si>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Estimated calf weaning weight after being creep fed, lb</t>
    </r>
  </si>
  <si>
    <r>
      <rPr>
        <vertAlign val="super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Creep fed calf value after applying price slide, $/cwt</t>
    </r>
  </si>
  <si>
    <r>
      <t>Est. value of added calf weight due to creep feeding, $/cwt</t>
    </r>
    <r>
      <rPr>
        <b/>
        <vertAlign val="superscript"/>
        <sz val="16"/>
        <color theme="1"/>
        <rFont val="Calibri"/>
        <family val="2"/>
        <scheme val="minor"/>
      </rPr>
      <t>h</t>
    </r>
  </si>
  <si>
    <r>
      <rPr>
        <vertAlign val="super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 xml:space="preserve"> Value for each additional cwt of calf weight due to creep feeding, $/cwt</t>
    </r>
  </si>
  <si>
    <r>
      <rPr>
        <vertAlign val="superscript"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Calculated lb of creep feed required to produce an additional lb of gain, F/G</t>
    </r>
  </si>
  <si>
    <r>
      <t>Creep-fed feeder calf breakeven price, $/cwt</t>
    </r>
    <r>
      <rPr>
        <b/>
        <vertAlign val="superscript"/>
        <sz val="16"/>
        <color theme="1"/>
        <rFont val="Calibri"/>
        <family val="2"/>
        <scheme val="minor"/>
      </rPr>
      <t>l</t>
    </r>
  </si>
  <si>
    <r>
      <rPr>
        <vertAlign val="superscript"/>
        <sz val="11"/>
        <color theme="1"/>
        <rFont val="Calibri"/>
        <family val="2"/>
        <scheme val="minor"/>
      </rPr>
      <t xml:space="preserve">l </t>
    </r>
    <r>
      <rPr>
        <sz val="11"/>
        <color theme="1"/>
        <rFont val="Calibri"/>
        <family val="2"/>
        <scheme val="minor"/>
      </rPr>
      <t>Breakeven calculated without including labor and equipment, $/cwt</t>
    </r>
  </si>
  <si>
    <t>Forage Quantity</t>
  </si>
  <si>
    <t>Forage Quality</t>
  </si>
  <si>
    <t>Very high</t>
  </si>
  <si>
    <t>Abundant</t>
  </si>
  <si>
    <t>Very low</t>
  </si>
  <si>
    <t>Low</t>
  </si>
  <si>
    <t>Marginal</t>
  </si>
  <si>
    <t>High</t>
  </si>
  <si>
    <t>Adequate (+)</t>
  </si>
  <si>
    <t>Marginal/Low</t>
  </si>
  <si>
    <t>Adequate</t>
  </si>
  <si>
    <t>Est. ADG increase due to creep feeding, lb/d</t>
  </si>
  <si>
    <r>
      <t>Est. creep-fed calf value using price slide, $/cwt</t>
    </r>
    <r>
      <rPr>
        <b/>
        <vertAlign val="superscript"/>
        <sz val="16"/>
        <color theme="1"/>
        <rFont val="Calibri"/>
        <family val="2"/>
        <scheme val="minor"/>
      </rPr>
      <t>f</t>
    </r>
  </si>
  <si>
    <t>Est. creep feed efficiency (F/G), lb feed required/additional lb gain</t>
  </si>
  <si>
    <r>
      <t>Est. creep feed cost, $/t</t>
    </r>
    <r>
      <rPr>
        <b/>
        <vertAlign val="superscript"/>
        <sz val="16"/>
        <color theme="1"/>
        <rFont val="Calibri"/>
        <family val="2"/>
        <scheme val="minor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</si>
</sst>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&quot;$&quot;#,##0.0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3" fillId="0" borderId="3" xfId="0" applyFont="1" applyBorder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6" fillId="0" borderId="3" xfId="0" applyNumberFormat="1" applyFont="1" applyFill="1" applyBorder="1" applyAlignment="1">
      <alignment horizontal="left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164" fontId="6" fillId="4" borderId="1" xfId="0" applyNumberFormat="1" applyFon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0" fillId="0" borderId="0" xfId="0" applyProtection="1"/>
    <xf numFmtId="0" fontId="6" fillId="0" borderId="4" xfId="0" applyFont="1" applyBorder="1" applyProtection="1"/>
    <xf numFmtId="0" fontId="6" fillId="0" borderId="1" xfId="0" applyFont="1" applyBorder="1" applyProtection="1"/>
    <xf numFmtId="0" fontId="6" fillId="0" borderId="1" xfId="0" applyFont="1" applyFill="1" applyBorder="1" applyAlignment="1" applyProtection="1">
      <alignment horizontal="left"/>
    </xf>
    <xf numFmtId="0" fontId="6" fillId="0" borderId="1" xfId="0" applyFont="1" applyFill="1" applyBorder="1" applyProtection="1"/>
    <xf numFmtId="0" fontId="11" fillId="2" borderId="1" xfId="0" applyFont="1" applyFill="1" applyBorder="1" applyAlignment="1" applyProtection="1">
      <alignment horizontal="right"/>
    </xf>
    <xf numFmtId="164" fontId="11" fillId="2" borderId="1" xfId="0" applyNumberFormat="1" applyFont="1" applyFill="1" applyBorder="1" applyAlignment="1" applyProtection="1">
      <alignment horizontal="right"/>
    </xf>
    <xf numFmtId="8" fontId="11" fillId="2" borderId="1" xfId="0" applyNumberFormat="1" applyFont="1" applyFill="1" applyBorder="1" applyAlignment="1" applyProtection="1">
      <alignment horizontal="right"/>
    </xf>
    <xf numFmtId="165" fontId="11" fillId="2" borderId="1" xfId="0" applyNumberFormat="1" applyFont="1" applyFill="1" applyBorder="1" applyAlignment="1" applyProtection="1">
      <alignment horizontal="right"/>
    </xf>
    <xf numFmtId="0" fontId="6" fillId="5" borderId="2" xfId="0" applyFont="1" applyFill="1" applyBorder="1" applyProtection="1"/>
    <xf numFmtId="164" fontId="11" fillId="2" borderId="2" xfId="0" applyNumberFormat="1" applyFont="1" applyFill="1" applyBorder="1" applyAlignment="1" applyProtection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/>
    <xf numFmtId="0" fontId="9" fillId="0" borderId="3" xfId="0" applyFont="1" applyBorder="1"/>
    <xf numFmtId="49" fontId="4" fillId="0" borderId="4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9" fillId="0" borderId="0" xfId="0" applyNumberFormat="1" applyFont="1"/>
    <xf numFmtId="0" fontId="5" fillId="0" borderId="3" xfId="0" applyFont="1" applyBorder="1" applyAlignment="1">
      <alignment horizontal="left" vertical="center" readingOrder="1"/>
    </xf>
    <xf numFmtId="0" fontId="6" fillId="6" borderId="0" xfId="0" applyFont="1" applyFill="1" applyBorder="1" applyAlignment="1" applyProtection="1">
      <alignment horizontal="left"/>
    </xf>
    <xf numFmtId="0" fontId="6" fillId="6" borderId="3" xfId="0" applyFont="1" applyFill="1" applyBorder="1" applyAlignment="1" applyProtection="1">
      <alignment horizontal="left"/>
    </xf>
    <xf numFmtId="0" fontId="8" fillId="3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2" fontId="11" fillId="2" borderId="1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2" zoomScale="90" zoomScaleNormal="90" workbookViewId="0">
      <selection activeCell="I9" sqref="I9"/>
    </sheetView>
  </sheetViews>
  <sheetFormatPr defaultRowHeight="14.4" x14ac:dyDescent="0.3"/>
  <cols>
    <col min="1" max="1" width="82.21875" style="9" customWidth="1"/>
    <col min="2" max="3" width="13.77734375" style="9" customWidth="1"/>
    <col min="4" max="4" width="13.77734375" style="13" customWidth="1"/>
    <col min="5" max="7" width="13.77734375" style="9" customWidth="1"/>
    <col min="8" max="8" width="10" style="9" customWidth="1"/>
    <col min="9" max="9" width="10.88671875" style="9" customWidth="1"/>
    <col min="10" max="10" width="16.77734375" style="9" customWidth="1"/>
    <col min="11" max="11" width="11.33203125" style="9" customWidth="1"/>
    <col min="12" max="13" width="11.5546875" style="9" customWidth="1"/>
    <col min="14" max="16384" width="8.88671875" style="9"/>
  </cols>
  <sheetData>
    <row r="1" spans="1:7" ht="28.8" x14ac:dyDescent="0.55000000000000004">
      <c r="A1" s="46" t="s">
        <v>37</v>
      </c>
      <c r="B1" s="46"/>
      <c r="C1" s="46"/>
      <c r="D1" s="46"/>
      <c r="E1" s="46"/>
      <c r="F1" s="46"/>
      <c r="G1" s="46"/>
    </row>
    <row r="2" spans="1:7" ht="21" x14ac:dyDescent="0.4">
      <c r="A2" s="47" t="s">
        <v>28</v>
      </c>
      <c r="B2" s="47"/>
      <c r="C2" s="47"/>
      <c r="D2" s="47"/>
      <c r="E2" s="47"/>
      <c r="F2" s="47"/>
      <c r="G2" s="47"/>
    </row>
    <row r="3" spans="1:7" ht="21" x14ac:dyDescent="0.4">
      <c r="A3" s="44" t="s">
        <v>34</v>
      </c>
      <c r="B3" s="44"/>
      <c r="C3" s="44"/>
      <c r="D3" s="44"/>
      <c r="E3" s="44"/>
      <c r="F3" s="44"/>
      <c r="G3" s="44"/>
    </row>
    <row r="4" spans="1:7" s="10" customFormat="1" ht="21" x14ac:dyDescent="0.4">
      <c r="A4" s="44" t="s">
        <v>35</v>
      </c>
      <c r="B4" s="44"/>
      <c r="C4" s="44"/>
      <c r="D4" s="44"/>
      <c r="E4" s="44"/>
      <c r="F4" s="44"/>
      <c r="G4" s="44"/>
    </row>
    <row r="5" spans="1:7" s="10" customFormat="1" ht="21.6" thickBot="1" x14ac:dyDescent="0.45">
      <c r="A5" s="45" t="s">
        <v>36</v>
      </c>
      <c r="B5" s="45"/>
      <c r="C5" s="45"/>
      <c r="D5" s="45"/>
      <c r="E5" s="45"/>
      <c r="F5" s="45"/>
      <c r="G5" s="45"/>
    </row>
    <row r="6" spans="1:7" ht="21" x14ac:dyDescent="0.4">
      <c r="A6" s="15"/>
      <c r="B6" s="49" t="s">
        <v>0</v>
      </c>
      <c r="C6" s="49"/>
      <c r="D6" s="49"/>
      <c r="E6" s="49"/>
      <c r="F6" s="49"/>
      <c r="G6" s="49"/>
    </row>
    <row r="7" spans="1:7" ht="21" x14ac:dyDescent="0.4">
      <c r="A7" s="16"/>
      <c r="B7" s="50">
        <v>1</v>
      </c>
      <c r="C7" s="50">
        <v>2</v>
      </c>
      <c r="D7" s="50">
        <v>3</v>
      </c>
      <c r="E7" s="50">
        <v>4</v>
      </c>
      <c r="F7" s="50">
        <v>5</v>
      </c>
      <c r="G7" s="50">
        <v>6</v>
      </c>
    </row>
    <row r="8" spans="1:7" ht="23.4" x14ac:dyDescent="0.4">
      <c r="A8" s="17" t="s">
        <v>63</v>
      </c>
      <c r="B8" s="11">
        <v>200</v>
      </c>
      <c r="C8" s="11">
        <v>200</v>
      </c>
      <c r="D8" s="11">
        <v>200</v>
      </c>
      <c r="E8" s="11">
        <v>200</v>
      </c>
      <c r="F8" s="11">
        <v>200</v>
      </c>
      <c r="G8" s="11">
        <v>200</v>
      </c>
    </row>
    <row r="9" spans="1:7" ht="23.4" x14ac:dyDescent="0.4">
      <c r="A9" s="18" t="s">
        <v>29</v>
      </c>
      <c r="B9" s="12">
        <v>30</v>
      </c>
      <c r="C9" s="12">
        <v>45</v>
      </c>
      <c r="D9" s="12">
        <v>60</v>
      </c>
      <c r="E9" s="12">
        <v>75</v>
      </c>
      <c r="F9" s="12">
        <v>90</v>
      </c>
      <c r="G9" s="12">
        <v>120</v>
      </c>
    </row>
    <row r="10" spans="1:7" ht="21" x14ac:dyDescent="0.4">
      <c r="A10" s="18" t="s">
        <v>27</v>
      </c>
      <c r="B10" s="12">
        <v>210</v>
      </c>
      <c r="C10" s="12">
        <v>285</v>
      </c>
      <c r="D10" s="12">
        <v>360</v>
      </c>
      <c r="E10" s="12">
        <v>410</v>
      </c>
      <c r="F10" s="12">
        <v>465</v>
      </c>
      <c r="G10" s="12">
        <v>540</v>
      </c>
    </row>
    <row r="11" spans="1:7" ht="21" x14ac:dyDescent="0.4">
      <c r="A11" s="16" t="s">
        <v>1</v>
      </c>
      <c r="B11" s="12">
        <v>500</v>
      </c>
      <c r="C11" s="12">
        <v>500</v>
      </c>
      <c r="D11" s="12">
        <v>500</v>
      </c>
      <c r="E11" s="12">
        <v>500</v>
      </c>
      <c r="F11" s="12">
        <v>500</v>
      </c>
      <c r="G11" s="12">
        <v>500</v>
      </c>
    </row>
    <row r="12" spans="1:7" ht="21" x14ac:dyDescent="0.4">
      <c r="A12" s="16" t="s">
        <v>39</v>
      </c>
      <c r="B12" s="11">
        <v>150</v>
      </c>
      <c r="C12" s="11">
        <v>150</v>
      </c>
      <c r="D12" s="11">
        <v>150</v>
      </c>
      <c r="E12" s="11">
        <v>150</v>
      </c>
      <c r="F12" s="11">
        <v>150</v>
      </c>
      <c r="G12" s="11">
        <v>150</v>
      </c>
    </row>
    <row r="13" spans="1:7" ht="23.4" x14ac:dyDescent="0.4">
      <c r="A13" s="16" t="s">
        <v>40</v>
      </c>
      <c r="B13" s="11">
        <v>5</v>
      </c>
      <c r="C13" s="11">
        <v>5</v>
      </c>
      <c r="D13" s="11">
        <v>5</v>
      </c>
      <c r="E13" s="11">
        <v>5</v>
      </c>
      <c r="F13" s="11">
        <v>5</v>
      </c>
      <c r="G13" s="11">
        <v>5</v>
      </c>
    </row>
    <row r="14" spans="1:7" ht="23.4" x14ac:dyDescent="0.4">
      <c r="A14" s="16" t="s">
        <v>30</v>
      </c>
      <c r="B14" s="12">
        <v>15</v>
      </c>
      <c r="C14" s="12">
        <v>22.5</v>
      </c>
      <c r="D14" s="12">
        <v>30</v>
      </c>
      <c r="E14" s="12">
        <v>37.5</v>
      </c>
      <c r="F14" s="12">
        <v>45</v>
      </c>
      <c r="G14" s="12">
        <v>60</v>
      </c>
    </row>
    <row r="15" spans="1:7" ht="21" x14ac:dyDescent="0.4">
      <c r="A15" s="16" t="s">
        <v>60</v>
      </c>
      <c r="B15" s="51">
        <f>(B14/B9)</f>
        <v>0.5</v>
      </c>
      <c r="C15" s="51">
        <f>(C14/C9)</f>
        <v>0.5</v>
      </c>
      <c r="D15" s="51">
        <f t="shared" ref="D15:G15" si="0">(D14/D9)</f>
        <v>0.5</v>
      </c>
      <c r="E15" s="51">
        <f t="shared" si="0"/>
        <v>0.5</v>
      </c>
      <c r="F15" s="51">
        <f t="shared" si="0"/>
        <v>0.5</v>
      </c>
      <c r="G15" s="51">
        <f t="shared" si="0"/>
        <v>0.5</v>
      </c>
    </row>
    <row r="16" spans="1:7" ht="23.4" x14ac:dyDescent="0.4">
      <c r="A16" s="16" t="s">
        <v>38</v>
      </c>
      <c r="B16" s="19">
        <f t="shared" ref="B16:G16" si="1">(B11+B14)</f>
        <v>515</v>
      </c>
      <c r="C16" s="19">
        <f t="shared" si="1"/>
        <v>522.5</v>
      </c>
      <c r="D16" s="19">
        <f t="shared" si="1"/>
        <v>530</v>
      </c>
      <c r="E16" s="19">
        <f t="shared" si="1"/>
        <v>537.5</v>
      </c>
      <c r="F16" s="19">
        <f t="shared" si="1"/>
        <v>545</v>
      </c>
      <c r="G16" s="19">
        <f t="shared" si="1"/>
        <v>560</v>
      </c>
    </row>
    <row r="17" spans="1:7" ht="23.4" x14ac:dyDescent="0.4">
      <c r="A17" s="18" t="s">
        <v>61</v>
      </c>
      <c r="B17" s="20">
        <f t="shared" ref="B17:G17" si="2">B12-(B14/100)*B13</f>
        <v>149.25</v>
      </c>
      <c r="C17" s="20">
        <f t="shared" si="2"/>
        <v>148.875</v>
      </c>
      <c r="D17" s="20">
        <f t="shared" si="2"/>
        <v>148.5</v>
      </c>
      <c r="E17" s="20">
        <f t="shared" si="2"/>
        <v>148.125</v>
      </c>
      <c r="F17" s="20">
        <f t="shared" si="2"/>
        <v>147.75</v>
      </c>
      <c r="G17" s="20">
        <f t="shared" si="2"/>
        <v>147</v>
      </c>
    </row>
    <row r="18" spans="1:7" ht="21" x14ac:dyDescent="0.4">
      <c r="A18" s="16" t="s">
        <v>2</v>
      </c>
      <c r="B18" s="20">
        <f>(B11*B12)/100</f>
        <v>750</v>
      </c>
      <c r="C18" s="20">
        <f t="shared" ref="C18:G18" si="3">(C11*C12)/100</f>
        <v>750</v>
      </c>
      <c r="D18" s="20">
        <f t="shared" si="3"/>
        <v>750</v>
      </c>
      <c r="E18" s="20">
        <f t="shared" si="3"/>
        <v>750</v>
      </c>
      <c r="F18" s="20">
        <f t="shared" si="3"/>
        <v>750</v>
      </c>
      <c r="G18" s="20">
        <f t="shared" si="3"/>
        <v>750</v>
      </c>
    </row>
    <row r="19" spans="1:7" ht="21" x14ac:dyDescent="0.4">
      <c r="A19" s="18" t="s">
        <v>9</v>
      </c>
      <c r="B19" s="20">
        <f>(B16*B17)/100</f>
        <v>768.63750000000005</v>
      </c>
      <c r="C19" s="20">
        <f t="shared" ref="C19:G19" si="4">(C16*C17)/100</f>
        <v>777.87187500000005</v>
      </c>
      <c r="D19" s="20">
        <f t="shared" si="4"/>
        <v>787.05</v>
      </c>
      <c r="E19" s="20">
        <f t="shared" si="4"/>
        <v>796.171875</v>
      </c>
      <c r="F19" s="20">
        <f t="shared" si="4"/>
        <v>805.23749999999995</v>
      </c>
      <c r="G19" s="20">
        <f t="shared" si="4"/>
        <v>823.2</v>
      </c>
    </row>
    <row r="20" spans="1:7" ht="23.4" x14ac:dyDescent="0.4">
      <c r="A20" s="18" t="s">
        <v>31</v>
      </c>
      <c r="B20" s="20">
        <f t="shared" ref="B20:G20" si="5">(B19-B18)</f>
        <v>18.637500000000045</v>
      </c>
      <c r="C20" s="20">
        <f t="shared" si="5"/>
        <v>27.871875000000045</v>
      </c>
      <c r="D20" s="20">
        <f t="shared" si="5"/>
        <v>37.049999999999955</v>
      </c>
      <c r="E20" s="20">
        <f t="shared" si="5"/>
        <v>46.171875</v>
      </c>
      <c r="F20" s="20">
        <f t="shared" si="5"/>
        <v>55.237499999999955</v>
      </c>
      <c r="G20" s="20">
        <f t="shared" si="5"/>
        <v>73.200000000000045</v>
      </c>
    </row>
    <row r="21" spans="1:7" ht="23.4" x14ac:dyDescent="0.4">
      <c r="A21" s="18" t="s">
        <v>44</v>
      </c>
      <c r="B21" s="20">
        <f>(B20/B14)*100</f>
        <v>124.2500000000003</v>
      </c>
      <c r="C21" s="20">
        <f t="shared" ref="C21:G21" si="6">(C20/C14)*100</f>
        <v>123.8750000000002</v>
      </c>
      <c r="D21" s="20">
        <f t="shared" si="6"/>
        <v>123.49999999999986</v>
      </c>
      <c r="E21" s="20">
        <f t="shared" si="6"/>
        <v>123.125</v>
      </c>
      <c r="F21" s="20">
        <f t="shared" si="6"/>
        <v>122.74999999999989</v>
      </c>
      <c r="G21" s="20">
        <f t="shared" si="6"/>
        <v>122.00000000000009</v>
      </c>
    </row>
    <row r="22" spans="1:7" ht="23.4" x14ac:dyDescent="0.4">
      <c r="A22" s="18" t="s">
        <v>32</v>
      </c>
      <c r="B22" s="20">
        <f t="shared" ref="B22:G22" si="7">(B10/2000)*B8</f>
        <v>21</v>
      </c>
      <c r="C22" s="20">
        <f t="shared" si="7"/>
        <v>28.499999999999996</v>
      </c>
      <c r="D22" s="20">
        <f t="shared" si="7"/>
        <v>36</v>
      </c>
      <c r="E22" s="20">
        <f t="shared" si="7"/>
        <v>41</v>
      </c>
      <c r="F22" s="20">
        <f t="shared" si="7"/>
        <v>46.5</v>
      </c>
      <c r="G22" s="20">
        <f t="shared" si="7"/>
        <v>54</v>
      </c>
    </row>
    <row r="23" spans="1:7" ht="23.4" x14ac:dyDescent="0.4">
      <c r="A23" s="18" t="s">
        <v>33</v>
      </c>
      <c r="B23" s="21">
        <f>(B20-B22)</f>
        <v>-2.3624999999999545</v>
      </c>
      <c r="C23" s="21">
        <f t="shared" ref="C23:G23" si="8">(C20-C22)</f>
        <v>-0.62812499999995097</v>
      </c>
      <c r="D23" s="21">
        <f t="shared" si="8"/>
        <v>1.0499999999999545</v>
      </c>
      <c r="E23" s="21">
        <f t="shared" si="8"/>
        <v>5.171875</v>
      </c>
      <c r="F23" s="21">
        <f t="shared" si="8"/>
        <v>8.7374999999999545</v>
      </c>
      <c r="G23" s="21">
        <f t="shared" si="8"/>
        <v>19.200000000000045</v>
      </c>
    </row>
    <row r="24" spans="1:7" ht="21" x14ac:dyDescent="0.4">
      <c r="A24" s="18" t="s">
        <v>62</v>
      </c>
      <c r="B24" s="22">
        <f t="shared" ref="B24:G24" si="9">(B10/B14)</f>
        <v>14</v>
      </c>
      <c r="C24" s="22">
        <f t="shared" si="9"/>
        <v>12.666666666666666</v>
      </c>
      <c r="D24" s="22">
        <f t="shared" si="9"/>
        <v>12</v>
      </c>
      <c r="E24" s="22">
        <f t="shared" si="9"/>
        <v>10.933333333333334</v>
      </c>
      <c r="F24" s="22">
        <f t="shared" si="9"/>
        <v>10.333333333333334</v>
      </c>
      <c r="G24" s="22">
        <f t="shared" si="9"/>
        <v>9</v>
      </c>
    </row>
    <row r="25" spans="1:7" ht="24" thickBot="1" x14ac:dyDescent="0.45">
      <c r="A25" s="23" t="s">
        <v>47</v>
      </c>
      <c r="B25" s="24">
        <f>(B18+B22)/B16*100</f>
        <v>149.70873786407768</v>
      </c>
      <c r="C25" s="24">
        <f t="shared" ref="C25:G25" si="10">(C18+C22)/C16*100</f>
        <v>148.99521531100478</v>
      </c>
      <c r="D25" s="24">
        <f t="shared" si="10"/>
        <v>148.30188679245282</v>
      </c>
      <c r="E25" s="24">
        <f t="shared" si="10"/>
        <v>147.16279069767441</v>
      </c>
      <c r="F25" s="24">
        <f t="shared" si="10"/>
        <v>146.14678899082568</v>
      </c>
      <c r="G25" s="24">
        <f t="shared" si="10"/>
        <v>143.57142857142858</v>
      </c>
    </row>
    <row r="26" spans="1:7" ht="16.2" x14ac:dyDescent="0.3">
      <c r="A26" s="14" t="s">
        <v>3</v>
      </c>
    </row>
    <row r="27" spans="1:7" ht="16.2" x14ac:dyDescent="0.3">
      <c r="A27" s="14" t="s">
        <v>4</v>
      </c>
    </row>
    <row r="28" spans="1:7" ht="16.2" x14ac:dyDescent="0.3">
      <c r="A28" s="14" t="s">
        <v>41</v>
      </c>
    </row>
    <row r="29" spans="1:7" ht="16.2" x14ac:dyDescent="0.3">
      <c r="A29" s="14" t="s">
        <v>5</v>
      </c>
    </row>
    <row r="30" spans="1:7" ht="16.2" x14ac:dyDescent="0.3">
      <c r="A30" s="14" t="s">
        <v>42</v>
      </c>
    </row>
    <row r="31" spans="1:7" ht="16.2" x14ac:dyDescent="0.3">
      <c r="A31" s="14" t="s">
        <v>43</v>
      </c>
    </row>
    <row r="32" spans="1:7" ht="16.2" x14ac:dyDescent="0.3">
      <c r="A32" s="14" t="s">
        <v>6</v>
      </c>
    </row>
    <row r="33" spans="1:1" ht="16.2" x14ac:dyDescent="0.3">
      <c r="A33" s="14" t="s">
        <v>45</v>
      </c>
    </row>
    <row r="34" spans="1:1" ht="16.2" x14ac:dyDescent="0.3">
      <c r="A34" s="14" t="s">
        <v>7</v>
      </c>
    </row>
    <row r="35" spans="1:1" ht="16.2" x14ac:dyDescent="0.3">
      <c r="A35" s="14" t="s">
        <v>8</v>
      </c>
    </row>
    <row r="36" spans="1:1" ht="16.2" x14ac:dyDescent="0.3">
      <c r="A36" s="14" t="s">
        <v>46</v>
      </c>
    </row>
    <row r="37" spans="1:1" ht="16.2" x14ac:dyDescent="0.3">
      <c r="A37" s="14" t="s">
        <v>48</v>
      </c>
    </row>
    <row r="39" spans="1:1" x14ac:dyDescent="0.3">
      <c r="A39" s="14"/>
    </row>
  </sheetData>
  <sheetProtection algorithmName="SHA-512" hashValue="kg8U5VOwaQheZxsi467NFHVb9jt75IUuGb6QKTiI2iOiTfrEISvVGduYALQNISfrWTd3o4O+ul6vMqflIDvzvg==" saltValue="l+lOX+nZpxTABw1rYrRkQQ==" spinCount="100000" sheet="1" formatCells="0" selectLockedCells="1"/>
  <mergeCells count="6">
    <mergeCell ref="A4:G4"/>
    <mergeCell ref="A5:G5"/>
    <mergeCell ref="B6:G6"/>
    <mergeCell ref="A1:G1"/>
    <mergeCell ref="A2:G2"/>
    <mergeCell ref="A3:G3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C1" workbookViewId="0">
      <selection activeCell="B25" sqref="B25"/>
    </sheetView>
  </sheetViews>
  <sheetFormatPr defaultRowHeight="14.4" x14ac:dyDescent="0.3"/>
  <cols>
    <col min="1" max="3" width="32.77734375" customWidth="1"/>
    <col min="4" max="4" width="23.44140625" customWidth="1"/>
    <col min="5" max="10" width="17.77734375" customWidth="1"/>
  </cols>
  <sheetData>
    <row r="1" spans="1:10" ht="21.6" thickBot="1" x14ac:dyDescent="0.45">
      <c r="A1" s="31" t="s">
        <v>20</v>
      </c>
      <c r="B1" s="4"/>
      <c r="C1" s="4"/>
      <c r="E1" s="31" t="s">
        <v>24</v>
      </c>
      <c r="F1" s="32"/>
      <c r="G1" s="32"/>
      <c r="H1" s="32"/>
      <c r="I1" s="32"/>
      <c r="J1" s="32"/>
    </row>
    <row r="2" spans="1:10" ht="21.6" thickBot="1" x14ac:dyDescent="0.45">
      <c r="A2" s="25"/>
      <c r="B2" s="48" t="s">
        <v>10</v>
      </c>
      <c r="C2" s="48"/>
      <c r="E2" s="26"/>
      <c r="F2" s="48" t="s">
        <v>26</v>
      </c>
      <c r="G2" s="48"/>
      <c r="H2" s="48"/>
      <c r="I2" s="48"/>
      <c r="J2" s="48"/>
    </row>
    <row r="3" spans="1:10" ht="21.6" thickBot="1" x14ac:dyDescent="0.45">
      <c r="A3" s="28" t="s">
        <v>11</v>
      </c>
      <c r="B3" s="28" t="s">
        <v>12</v>
      </c>
      <c r="C3" s="28" t="s">
        <v>13</v>
      </c>
      <c r="E3" s="27" t="s">
        <v>25</v>
      </c>
      <c r="F3" s="28">
        <v>0.2</v>
      </c>
      <c r="G3" s="28">
        <v>0.3</v>
      </c>
      <c r="H3" s="28">
        <v>0.4</v>
      </c>
      <c r="I3" s="28">
        <v>0.5</v>
      </c>
      <c r="J3" s="28">
        <v>0.6</v>
      </c>
    </row>
    <row r="4" spans="1:10" ht="18" x14ac:dyDescent="0.35">
      <c r="A4" s="33" t="s">
        <v>14</v>
      </c>
      <c r="B4" s="34">
        <v>0.6</v>
      </c>
      <c r="C4" s="29">
        <v>18</v>
      </c>
      <c r="E4" s="29">
        <v>30</v>
      </c>
      <c r="F4" s="29">
        <v>6</v>
      </c>
      <c r="G4" s="29">
        <v>9</v>
      </c>
      <c r="H4" s="29">
        <v>12</v>
      </c>
      <c r="I4" s="29">
        <v>15</v>
      </c>
      <c r="J4" s="6">
        <v>18</v>
      </c>
    </row>
    <row r="5" spans="1:10" ht="18" x14ac:dyDescent="0.35">
      <c r="A5" s="35" t="s">
        <v>15</v>
      </c>
      <c r="B5" s="36">
        <v>1.5</v>
      </c>
      <c r="C5" s="2">
        <v>45</v>
      </c>
      <c r="E5" s="2">
        <v>45</v>
      </c>
      <c r="F5" s="2">
        <v>9</v>
      </c>
      <c r="G5" s="2">
        <v>13.5</v>
      </c>
      <c r="H5" s="2">
        <v>18</v>
      </c>
      <c r="I5" s="2">
        <v>22.5</v>
      </c>
      <c r="J5" s="1">
        <v>27</v>
      </c>
    </row>
    <row r="6" spans="1:10" ht="18" x14ac:dyDescent="0.35">
      <c r="A6" s="35" t="s">
        <v>16</v>
      </c>
      <c r="B6" s="36">
        <v>2.5</v>
      </c>
      <c r="C6" s="2">
        <v>75</v>
      </c>
      <c r="E6" s="2">
        <v>60</v>
      </c>
      <c r="F6" s="2">
        <v>12</v>
      </c>
      <c r="G6" s="2">
        <v>18</v>
      </c>
      <c r="H6" s="2">
        <v>24</v>
      </c>
      <c r="I6" s="2">
        <v>30</v>
      </c>
      <c r="J6" s="1">
        <v>36</v>
      </c>
    </row>
    <row r="7" spans="1:10" ht="18" x14ac:dyDescent="0.35">
      <c r="A7" s="35" t="s">
        <v>19</v>
      </c>
      <c r="B7" s="36">
        <v>3.2</v>
      </c>
      <c r="C7" s="2">
        <v>105</v>
      </c>
      <c r="E7" s="2">
        <v>75</v>
      </c>
      <c r="F7" s="2">
        <v>15</v>
      </c>
      <c r="G7" s="2">
        <v>22.5</v>
      </c>
      <c r="H7" s="2">
        <v>30</v>
      </c>
      <c r="I7" s="2">
        <v>37.5</v>
      </c>
      <c r="J7" s="1">
        <v>45</v>
      </c>
    </row>
    <row r="8" spans="1:10" ht="18" x14ac:dyDescent="0.35">
      <c r="A8" s="35" t="s">
        <v>17</v>
      </c>
      <c r="B8" s="36">
        <v>5</v>
      </c>
      <c r="C8" s="2">
        <v>150</v>
      </c>
      <c r="E8" s="2">
        <v>90</v>
      </c>
      <c r="F8" s="2">
        <v>18</v>
      </c>
      <c r="G8" s="2">
        <v>27</v>
      </c>
      <c r="H8" s="2">
        <v>36</v>
      </c>
      <c r="I8" s="2">
        <v>45</v>
      </c>
      <c r="J8" s="1">
        <v>54</v>
      </c>
    </row>
    <row r="9" spans="1:10" ht="18.600000000000001" thickBot="1" x14ac:dyDescent="0.4">
      <c r="A9" s="37" t="s">
        <v>18</v>
      </c>
      <c r="B9" s="38">
        <v>7</v>
      </c>
      <c r="C9" s="30">
        <v>210</v>
      </c>
      <c r="E9" s="30">
        <v>120</v>
      </c>
      <c r="F9" s="30">
        <v>24</v>
      </c>
      <c r="G9" s="30">
        <v>36</v>
      </c>
      <c r="H9" s="30">
        <v>48</v>
      </c>
      <c r="I9" s="30">
        <v>60</v>
      </c>
      <c r="J9" s="7">
        <v>72</v>
      </c>
    </row>
    <row r="10" spans="1:10" ht="18" x14ac:dyDescent="0.35">
      <c r="A10" s="3"/>
      <c r="E10" s="29" t="s">
        <v>50</v>
      </c>
      <c r="F10" s="29" t="s">
        <v>51</v>
      </c>
      <c r="G10" s="29" t="s">
        <v>56</v>
      </c>
      <c r="H10" s="29" t="s">
        <v>59</v>
      </c>
      <c r="I10" s="29" t="s">
        <v>54</v>
      </c>
      <c r="J10" s="29" t="s">
        <v>53</v>
      </c>
    </row>
    <row r="11" spans="1:10" ht="18.600000000000001" thickBot="1" x14ac:dyDescent="0.4">
      <c r="A11" s="3"/>
      <c r="E11" s="30" t="s">
        <v>49</v>
      </c>
      <c r="F11" s="30" t="s">
        <v>52</v>
      </c>
      <c r="G11" s="30" t="s">
        <v>57</v>
      </c>
      <c r="H11" s="30" t="s">
        <v>55</v>
      </c>
      <c r="I11" s="30" t="s">
        <v>58</v>
      </c>
      <c r="J11" s="30" t="s">
        <v>54</v>
      </c>
    </row>
    <row r="12" spans="1:10" s="5" customFormat="1" ht="21.6" thickBot="1" x14ac:dyDescent="0.45">
      <c r="A12" s="8" t="s">
        <v>21</v>
      </c>
      <c r="B12" s="4"/>
      <c r="C12" s="4"/>
    </row>
    <row r="13" spans="1:10" ht="21.6" thickBot="1" x14ac:dyDescent="0.45">
      <c r="A13" s="42"/>
      <c r="B13" s="48" t="s">
        <v>10</v>
      </c>
      <c r="C13" s="48"/>
    </row>
    <row r="14" spans="1:10" ht="21.6" thickBot="1" x14ac:dyDescent="0.45">
      <c r="A14" s="43" t="s">
        <v>23</v>
      </c>
      <c r="B14" s="28" t="s">
        <v>12</v>
      </c>
      <c r="C14" s="28" t="s">
        <v>22</v>
      </c>
    </row>
    <row r="15" spans="1:10" ht="18" x14ac:dyDescent="0.35">
      <c r="A15" s="39">
        <v>30</v>
      </c>
      <c r="B15" s="34">
        <v>7</v>
      </c>
      <c r="C15" s="29">
        <v>210</v>
      </c>
    </row>
    <row r="16" spans="1:10" ht="18" x14ac:dyDescent="0.35">
      <c r="A16" s="40">
        <v>45</v>
      </c>
      <c r="B16" s="36">
        <v>6.3</v>
      </c>
      <c r="C16" s="2">
        <v>285</v>
      </c>
    </row>
    <row r="17" spans="1:3" ht="18" x14ac:dyDescent="0.35">
      <c r="A17" s="40">
        <v>60</v>
      </c>
      <c r="B17" s="36">
        <v>6</v>
      </c>
      <c r="C17" s="2">
        <v>360</v>
      </c>
    </row>
    <row r="18" spans="1:3" ht="18" x14ac:dyDescent="0.35">
      <c r="A18" s="40">
        <v>75</v>
      </c>
      <c r="B18" s="36">
        <v>5.5</v>
      </c>
      <c r="C18" s="2">
        <v>410</v>
      </c>
    </row>
    <row r="19" spans="1:3" ht="18" x14ac:dyDescent="0.35">
      <c r="A19" s="40">
        <v>90</v>
      </c>
      <c r="B19" s="36">
        <v>5.2</v>
      </c>
      <c r="C19" s="2">
        <v>465</v>
      </c>
    </row>
    <row r="20" spans="1:3" ht="18.600000000000001" thickBot="1" x14ac:dyDescent="0.4">
      <c r="A20" s="41">
        <v>120</v>
      </c>
      <c r="B20" s="38">
        <v>4.5</v>
      </c>
      <c r="C20" s="30">
        <v>540</v>
      </c>
    </row>
  </sheetData>
  <mergeCells count="3">
    <mergeCell ref="B2:C2"/>
    <mergeCell ref="B13:C13"/>
    <mergeCell ref="F2:J2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Creep Feeding Spreadsheet</vt:lpstr>
      <vt:lpstr> Guideline Tables 1-3</vt:lpstr>
    </vt:vector>
  </TitlesOfParts>
  <Company>Purdue University - AgIT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Lemenager, Ronald P.</dc:creator>
  <cp:lastModifiedBy>Lemenager, Ronald P.</cp:lastModifiedBy>
  <dcterms:created xsi:type="dcterms:W3CDTF">2020-07-13T18:41:29Z</dcterms:created>
  <dcterms:modified xsi:type="dcterms:W3CDTF">2020-07-23T19:49:53Z</dcterms:modified>
</cp:coreProperties>
</file>